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5" activeTab="13"/>
  </bookViews>
  <sheets>
    <sheet name="ABRASIVSERVIS" sheetId="1" r:id="rId1"/>
    <sheet name="ATAK-BB TEAM" sheetId="2" r:id="rId2"/>
    <sheet name="MSJ" sheetId="3" r:id="rId3"/>
    <sheet name="PGS" sheetId="4" r:id="rId4"/>
    <sheet name="REFLEX" sheetId="5" r:id="rId5"/>
    <sheet name="TMR" sheetId="6" r:id="rId6"/>
    <sheet name="TATRAMAT" sheetId="7" r:id="rId7"/>
    <sheet name="VIPOX" sheetId="8" r:id="rId8"/>
    <sheet name="Albatros HT" sheetId="9" state="hidden" r:id="rId9"/>
    <sheet name="ZOS ZVOLEN" sheetId="10" r:id="rId10"/>
    <sheet name="rezerva" sheetId="11" r:id="rId11"/>
    <sheet name="ženy" sheetId="12" r:id="rId12"/>
    <sheet name="stableford" sheetId="13" r:id="rId13"/>
    <sheet name="eklektik" sheetId="14" r:id="rId14"/>
  </sheets>
  <definedNames/>
  <calcPr fullCalcOnLoad="1"/>
</workbook>
</file>

<file path=xl/sharedStrings.xml><?xml version="1.0" encoding="utf-8"?>
<sst xmlns="http://schemas.openxmlformats.org/spreadsheetml/2006/main" count="2194" uniqueCount="125">
  <si>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</si>
  <si>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</si>
  <si>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</si>
  <si>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</si>
  <si>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</si>
  <si>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</si>
  <si>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</si>
  <si>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</si>
  <si>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</si>
  <si>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</si>
  <si>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</si>
  <si>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</si>
  <si>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</si>
  <si>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</si>
  <si>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</si>
  <si>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</si>
  <si>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</si>
  <si>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</si>
  <si>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Aaaaaa</t>
  </si>
  <si>
    <t>Meno hráča</t>
  </si>
  <si>
    <t>kolo</t>
  </si>
  <si>
    <t>jamka</t>
  </si>
  <si>
    <t>total</t>
  </si>
  <si>
    <t>par</t>
  </si>
  <si>
    <t>X</t>
  </si>
  <si>
    <t>Výberový výsledok</t>
  </si>
  <si>
    <t>p.č.</t>
  </si>
  <si>
    <t xml:space="preserve">Meno hráča  </t>
  </si>
  <si>
    <t>výb. výsledok</t>
  </si>
  <si>
    <t>GC Hainburg</t>
  </si>
  <si>
    <t>Hrtko Vladimír</t>
  </si>
  <si>
    <t>Pardavý Ján</t>
  </si>
  <si>
    <t>Znášik Ivan</t>
  </si>
  <si>
    <t>Lintner Richard</t>
  </si>
  <si>
    <t>Opatovský Martin</t>
  </si>
  <si>
    <t xml:space="preserve"> tím</t>
  </si>
  <si>
    <t>výsledok tímu</t>
  </si>
  <si>
    <t>firma</t>
  </si>
  <si>
    <t>výsledok</t>
  </si>
  <si>
    <t>poradie</t>
  </si>
  <si>
    <t>tím</t>
  </si>
  <si>
    <t>východná skupina, Veľká Lomnica - Black Stork</t>
  </si>
  <si>
    <t>východná skupina, Veľká Lomnica . Black Stork</t>
  </si>
  <si>
    <t>stableford body</t>
  </si>
  <si>
    <t>BLACK STORK  A+B (žlté značky)</t>
  </si>
  <si>
    <t>BLACK STORK  A+B (červené značky)</t>
  </si>
  <si>
    <t>Zoričák Ladislav st.</t>
  </si>
  <si>
    <t>Ovšonka Pavol</t>
  </si>
  <si>
    <t>Páltik Peter</t>
  </si>
  <si>
    <t>Páltiková Silvia</t>
  </si>
  <si>
    <t>Pastorek Vladimír</t>
  </si>
  <si>
    <t>Jurko Peter</t>
  </si>
  <si>
    <t>Hrivko Ladislav</t>
  </si>
  <si>
    <t>Dlhopolec Ján</t>
  </si>
  <si>
    <t>Babic Ján</t>
  </si>
  <si>
    <t>Kanka Jaroslav</t>
  </si>
  <si>
    <t>Chudý Ondrej</t>
  </si>
  <si>
    <t>Molitor Gabriel</t>
  </si>
  <si>
    <t>Rybár Marián</t>
  </si>
  <si>
    <t>Mareš Marián</t>
  </si>
  <si>
    <t>Žatko Róbert</t>
  </si>
  <si>
    <t>Vašek Juraj</t>
  </si>
  <si>
    <t>Borčin Pavol</t>
  </si>
  <si>
    <t>Pěč Jaroslav st.</t>
  </si>
  <si>
    <t>Páltik Samuel</t>
  </si>
  <si>
    <t>Krčmář Jaroslav</t>
  </si>
  <si>
    <t>Gecelovský Vladimír</t>
  </si>
  <si>
    <t>Miško Ján</t>
  </si>
  <si>
    <t>Lizák Lubomír</t>
  </si>
  <si>
    <t>Hanuska Ondrej</t>
  </si>
  <si>
    <t>SFLG 2013</t>
  </si>
  <si>
    <t xml:space="preserve"> GOLF TOUR 2013</t>
  </si>
  <si>
    <t>Páltik Adam</t>
  </si>
  <si>
    <t>ABRASIVSERVIS</t>
  </si>
  <si>
    <t>BB TEAM</t>
  </si>
  <si>
    <t>PGS</t>
  </si>
  <si>
    <t>TATRAMAT</t>
  </si>
  <si>
    <t>REFLEX</t>
  </si>
  <si>
    <t>VIPOX</t>
  </si>
  <si>
    <t>ZOS ZVOLEN</t>
  </si>
  <si>
    <t>Pěč Jaroslav ml..</t>
  </si>
  <si>
    <t>Maček Martin</t>
  </si>
  <si>
    <t>Zachar Martin</t>
  </si>
  <si>
    <t>Pálka Jozef</t>
  </si>
  <si>
    <t>Cocher Andrej</t>
  </si>
  <si>
    <t>Dorotčin Jaroslav</t>
  </si>
  <si>
    <t>Lencses Boris</t>
  </si>
  <si>
    <t>ATAK - BB TEAM</t>
  </si>
  <si>
    <t>TMR</t>
  </si>
  <si>
    <t>MSJ</t>
  </si>
  <si>
    <t>Milan Panik</t>
  </si>
  <si>
    <t>Vavra Marian</t>
  </si>
  <si>
    <t>Mihal Marian</t>
  </si>
  <si>
    <t>Krcmar Miroslav</t>
  </si>
  <si>
    <t>Sokol Juraj</t>
  </si>
  <si>
    <t>Kozel Stefan</t>
  </si>
  <si>
    <t>Pěč Jaroslav ml.</t>
  </si>
  <si>
    <t>Lizák Ľubomír</t>
  </si>
  <si>
    <t>Kozel Štefan</t>
  </si>
  <si>
    <t>Kozelová Marta</t>
  </si>
  <si>
    <t>Vávra Marián</t>
  </si>
  <si>
    <t>Pánik Milan</t>
  </si>
  <si>
    <t>Mihál Marián</t>
  </si>
  <si>
    <t>Krčmár Miroslav</t>
  </si>
  <si>
    <t xml:space="preserve">Zachar Martin </t>
  </si>
  <si>
    <t>Dlhopolev Ján</t>
  </si>
  <si>
    <t>Kozelova Marta</t>
  </si>
  <si>
    <t>nekv.</t>
  </si>
  <si>
    <t>Vipox</t>
  </si>
  <si>
    <t>Abrasivservis</t>
  </si>
  <si>
    <t>Tatramat</t>
  </si>
  <si>
    <t>Reflex</t>
  </si>
  <si>
    <t>ZOS Zvolen</t>
  </si>
  <si>
    <t>Atak BB Team</t>
  </si>
  <si>
    <t>Mihál Marian</t>
  </si>
  <si>
    <t xml:space="preserve">Výsledky  eklektik  -  po 2. turnaji </t>
  </si>
  <si>
    <t>2.turnaj, 302 . 05. 2013</t>
  </si>
  <si>
    <t>2. turnaj, 30. 05. 2013</t>
  </si>
  <si>
    <t>Výsledky stableford netto -  2. turnaj</t>
  </si>
  <si>
    <t>Fician Marian</t>
  </si>
  <si>
    <t>Puchmelter Adam</t>
  </si>
  <si>
    <t>Oravik Peter</t>
  </si>
  <si>
    <t>Pastorek Vladimir ml.</t>
  </si>
  <si>
    <t>Albatros</t>
  </si>
  <si>
    <t>ALBATROS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</si>
</sst>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5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4" borderId="3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39" xfId="0" applyFont="1" applyBorder="1" applyAlignment="1">
      <alignment/>
    </xf>
    <xf numFmtId="0" fontId="0" fillId="0" borderId="56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Border="1" applyAlignment="1">
      <alignment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8" borderId="40" xfId="0" applyFont="1" applyFill="1" applyBorder="1" applyAlignment="1">
      <alignment horizontal="center" wrapText="1"/>
    </xf>
    <xf numFmtId="0" fontId="4" fillId="38" borderId="57" xfId="0" applyFont="1" applyFill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Border="1" applyAlignment="1">
      <alignment/>
    </xf>
    <xf numFmtId="0" fontId="2" fillId="0" borderId="41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9">
      <selection activeCell="E68" sqref="E68:W68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59</v>
      </c>
      <c r="C6" s="29">
        <v>13.2</v>
      </c>
      <c r="D6" s="30">
        <f>IF(C6="ZK",$X$3,ROUND(SUM(C6*$A$2/$C$2-($W$2-$B$2)),0))</f>
        <v>16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0</v>
      </c>
      <c r="J6" s="30">
        <f t="shared" si="0"/>
        <v>2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1</v>
      </c>
      <c r="S6" s="30">
        <f t="shared" si="0"/>
        <v>0</v>
      </c>
      <c r="T6" s="30">
        <f t="shared" si="0"/>
        <v>2</v>
      </c>
      <c r="U6" s="30">
        <f t="shared" si="0"/>
        <v>1</v>
      </c>
      <c r="V6" s="30">
        <f t="shared" si="0"/>
        <v>2</v>
      </c>
      <c r="W6" s="30">
        <f>SUM(E6:V6)</f>
        <v>29</v>
      </c>
      <c r="X6" s="31">
        <f>IF(C6&gt;-50,IF(X7=TRUE,"s",SUM(E7:V7)),"z")</f>
        <v>98</v>
      </c>
      <c r="Y6" s="31">
        <f>IF(X7=TRUE,"s",SUM(N7:V7))</f>
        <v>49</v>
      </c>
      <c r="Z6" s="31">
        <f>IF(X7=TRUE,"s",SUM(Q7:W7))</f>
        <v>33</v>
      </c>
      <c r="AA6" s="31">
        <f>IF(X7=TRUE,"s",SUM(T7:V7))</f>
        <v>16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4</v>
      </c>
      <c r="H7" s="36">
        <v>4</v>
      </c>
      <c r="I7" s="36">
        <v>11</v>
      </c>
      <c r="J7" s="36">
        <v>4</v>
      </c>
      <c r="K7" s="36">
        <v>5</v>
      </c>
      <c r="L7" s="36">
        <v>5</v>
      </c>
      <c r="M7" s="36">
        <v>6</v>
      </c>
      <c r="N7" s="36">
        <v>6</v>
      </c>
      <c r="O7" s="36">
        <v>5</v>
      </c>
      <c r="P7" s="36">
        <v>5</v>
      </c>
      <c r="Q7" s="36">
        <v>5</v>
      </c>
      <c r="R7" s="36">
        <v>6</v>
      </c>
      <c r="S7" s="36">
        <v>6</v>
      </c>
      <c r="T7" s="36">
        <v>6</v>
      </c>
      <c r="U7" s="36">
        <v>5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60</v>
      </c>
      <c r="C9" s="29">
        <v>6.5</v>
      </c>
      <c r="D9" s="30">
        <f>IF(C9="ZK",$X$3,ROUND(SUM(C9*$A$2/$C$2-($W$2-$B$2)),0))</f>
        <v>7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2</v>
      </c>
      <c r="J9" s="30">
        <f t="shared" si="2"/>
        <v>2</v>
      </c>
      <c r="K9" s="30">
        <f t="shared" si="2"/>
        <v>2</v>
      </c>
      <c r="L9" s="30">
        <f t="shared" si="2"/>
        <v>2</v>
      </c>
      <c r="M9" s="30">
        <f t="shared" si="2"/>
        <v>1</v>
      </c>
      <c r="N9" s="30">
        <f t="shared" si="2"/>
        <v>2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3</v>
      </c>
      <c r="S9" s="30">
        <f t="shared" si="2"/>
        <v>2</v>
      </c>
      <c r="T9" s="30">
        <f t="shared" si="2"/>
        <v>1</v>
      </c>
      <c r="U9" s="30">
        <f t="shared" si="2"/>
        <v>1</v>
      </c>
      <c r="V9" s="30">
        <f t="shared" si="2"/>
        <v>0</v>
      </c>
      <c r="W9" s="30">
        <f>SUM(E9:V9)</f>
        <v>32</v>
      </c>
      <c r="X9" s="31">
        <f>IF(C9&gt;-50,IF(X10=TRUE,"s",SUM(E10:V10)),"z")</f>
        <v>83</v>
      </c>
      <c r="Y9" s="31">
        <f>IF(X10=TRUE,"s",SUM(N10:V10))</f>
        <v>42</v>
      </c>
      <c r="Z9" s="31">
        <f>IF(X10=TRUE,"s",SUM(Q10:W10))</f>
        <v>29</v>
      </c>
      <c r="AA9" s="31">
        <f>IF(X10=TRUE,"s",SUM(T10:V10))</f>
        <v>18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4</v>
      </c>
      <c r="H10" s="36">
        <v>3</v>
      </c>
      <c r="I10" s="36">
        <v>6</v>
      </c>
      <c r="J10" s="36">
        <v>4</v>
      </c>
      <c r="K10" s="36">
        <v>4</v>
      </c>
      <c r="L10" s="36">
        <v>5</v>
      </c>
      <c r="M10" s="36">
        <v>6</v>
      </c>
      <c r="N10" s="36">
        <v>5</v>
      </c>
      <c r="O10" s="36">
        <v>3</v>
      </c>
      <c r="P10" s="36">
        <v>5</v>
      </c>
      <c r="Q10" s="36">
        <v>4</v>
      </c>
      <c r="R10" s="36">
        <v>4</v>
      </c>
      <c r="S10" s="36">
        <v>3</v>
      </c>
      <c r="T10" s="36">
        <v>7</v>
      </c>
      <c r="U10" s="36">
        <v>5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61</v>
      </c>
      <c r="C12" s="29">
        <v>15.6</v>
      </c>
      <c r="D12" s="30">
        <f>IF(C12="ZK",$X$3,ROUND(SUM(C12*$A$2/$C$2-($W$2-$B$2)),0))</f>
        <v>18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1</v>
      </c>
      <c r="J12" s="30">
        <f t="shared" si="4"/>
        <v>0</v>
      </c>
      <c r="K12" s="30">
        <f t="shared" si="4"/>
        <v>0</v>
      </c>
      <c r="L12" s="30">
        <f t="shared" si="4"/>
        <v>1</v>
      </c>
      <c r="M12" s="30">
        <f t="shared" si="4"/>
        <v>0</v>
      </c>
      <c r="N12" s="30">
        <f t="shared" si="4"/>
        <v>0</v>
      </c>
      <c r="O12" s="30">
        <f t="shared" si="4"/>
        <v>1</v>
      </c>
      <c r="P12" s="30">
        <f t="shared" si="4"/>
        <v>0</v>
      </c>
      <c r="Q12" s="30">
        <f t="shared" si="4"/>
        <v>0</v>
      </c>
      <c r="R12" s="30">
        <f t="shared" si="4"/>
        <v>1</v>
      </c>
      <c r="S12" s="30">
        <f t="shared" si="4"/>
        <v>0</v>
      </c>
      <c r="T12" s="30">
        <f t="shared" si="4"/>
        <v>2</v>
      </c>
      <c r="U12" s="30">
        <f t="shared" si="4"/>
        <v>3</v>
      </c>
      <c r="V12" s="30">
        <f t="shared" si="4"/>
        <v>0</v>
      </c>
      <c r="W12" s="30">
        <f>SUM(E12:V12)</f>
        <v>15</v>
      </c>
      <c r="X12" s="31">
        <f>IF(C12&gt;-50,IF(X13=TRUE,"s",SUM(E13:V13)),"z")</f>
        <v>125</v>
      </c>
      <c r="Y12" s="31">
        <f>IF(X13=TRUE,"s",SUM(N13:V13))</f>
        <v>67</v>
      </c>
      <c r="Z12" s="31">
        <f>IF(X13=TRUE,"s",SUM(Q13:W13))</f>
        <v>45</v>
      </c>
      <c r="AA12" s="31">
        <f>IF(X13=TRUE,"s",SUM(T13:V13))</f>
        <v>17</v>
      </c>
      <c r="AB12" s="31">
        <f>IF(X13=TRUE,"s",SUM(V13))</f>
        <v>7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5</v>
      </c>
      <c r="G13" s="36">
        <v>5</v>
      </c>
      <c r="H13" s="36">
        <v>4</v>
      </c>
      <c r="I13" s="36">
        <v>7</v>
      </c>
      <c r="J13" s="36">
        <v>9</v>
      </c>
      <c r="K13" s="36">
        <v>7</v>
      </c>
      <c r="L13" s="36">
        <v>6</v>
      </c>
      <c r="M13" s="36">
        <v>8</v>
      </c>
      <c r="N13" s="36">
        <v>9</v>
      </c>
      <c r="O13" s="36">
        <v>5</v>
      </c>
      <c r="P13" s="36">
        <v>8</v>
      </c>
      <c r="Q13" s="36">
        <v>11</v>
      </c>
      <c r="R13" s="36">
        <v>6</v>
      </c>
      <c r="S13" s="36">
        <v>11</v>
      </c>
      <c r="T13" s="36">
        <v>6</v>
      </c>
      <c r="U13" s="36">
        <v>4</v>
      </c>
      <c r="V13" s="36">
        <v>7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66</v>
      </c>
      <c r="C18" s="29">
        <v>15.1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3</v>
      </c>
      <c r="J18" s="30">
        <f t="shared" si="8"/>
        <v>2</v>
      </c>
      <c r="K18" s="30">
        <f t="shared" si="8"/>
        <v>0</v>
      </c>
      <c r="L18" s="30">
        <f t="shared" si="8"/>
        <v>1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1</v>
      </c>
      <c r="R18" s="30">
        <f t="shared" si="8"/>
        <v>2</v>
      </c>
      <c r="S18" s="30">
        <f t="shared" si="8"/>
        <v>3</v>
      </c>
      <c r="T18" s="30">
        <f t="shared" si="8"/>
        <v>1</v>
      </c>
      <c r="U18" s="30">
        <f t="shared" si="8"/>
        <v>3</v>
      </c>
      <c r="V18" s="30">
        <f t="shared" si="8"/>
        <v>0</v>
      </c>
      <c r="W18" s="30">
        <f>SUM(E18:V18)</f>
        <v>28</v>
      </c>
      <c r="X18" s="31">
        <f>IF(C18&gt;-50,IF(X19=TRUE,"s",SUM(E19:V19)),"z")</f>
        <v>98</v>
      </c>
      <c r="Y18" s="31">
        <f>IF(X19=TRUE,"s",SUM(N19:V19))</f>
        <v>48</v>
      </c>
      <c r="Z18" s="31">
        <f>IF(X19=TRUE,"s",SUM(Q19:W19))</f>
        <v>32</v>
      </c>
      <c r="AA18" s="31">
        <f>IF(X19=TRUE,"s",SUM(T19:V19))</f>
        <v>18</v>
      </c>
      <c r="AB18" s="31">
        <f>IF(X19=TRUE,"s",SUM(V19))</f>
        <v>7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5</v>
      </c>
      <c r="G19" s="36">
        <v>5</v>
      </c>
      <c r="H19" s="36">
        <v>4</v>
      </c>
      <c r="I19" s="36">
        <v>5</v>
      </c>
      <c r="J19" s="36">
        <v>4</v>
      </c>
      <c r="K19" s="36">
        <v>7</v>
      </c>
      <c r="L19" s="36">
        <v>6</v>
      </c>
      <c r="M19" s="36">
        <v>7</v>
      </c>
      <c r="N19" s="36">
        <v>6</v>
      </c>
      <c r="O19" s="36">
        <v>4</v>
      </c>
      <c r="P19" s="36">
        <v>6</v>
      </c>
      <c r="Q19" s="36">
        <v>6</v>
      </c>
      <c r="R19" s="36">
        <v>5</v>
      </c>
      <c r="S19" s="36">
        <v>3</v>
      </c>
      <c r="T19" s="36">
        <v>7</v>
      </c>
      <c r="U19" s="36">
        <v>4</v>
      </c>
      <c r="V19" s="36">
        <v>7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4</v>
      </c>
      <c r="I28" s="36">
        <v>11</v>
      </c>
      <c r="J28" s="36">
        <v>4</v>
      </c>
      <c r="K28" s="36">
        <v>5</v>
      </c>
      <c r="L28" s="36">
        <v>5</v>
      </c>
      <c r="M28" s="36">
        <v>6</v>
      </c>
      <c r="N28" s="36">
        <v>6</v>
      </c>
      <c r="O28" s="36">
        <v>5</v>
      </c>
      <c r="P28" s="36">
        <v>5</v>
      </c>
      <c r="Q28" s="36">
        <v>5</v>
      </c>
      <c r="R28" s="36">
        <v>6</v>
      </c>
      <c r="S28" s="36">
        <v>6</v>
      </c>
      <c r="T28" s="36">
        <v>6</v>
      </c>
      <c r="U28" s="36">
        <v>5</v>
      </c>
      <c r="V28" s="36">
        <v>5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5" t="s">
        <v>7</v>
      </c>
      <c r="B30" s="106" t="str">
        <f>B6</f>
        <v>Mareš Marián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4</v>
      </c>
      <c r="H33" s="62">
        <f t="shared" si="13"/>
        <v>4</v>
      </c>
      <c r="I33" s="62">
        <f t="shared" si="13"/>
        <v>11</v>
      </c>
      <c r="J33" s="62">
        <f t="shared" si="13"/>
        <v>4</v>
      </c>
      <c r="K33" s="62">
        <f t="shared" si="13"/>
        <v>5</v>
      </c>
      <c r="L33" s="62">
        <f t="shared" si="13"/>
        <v>5</v>
      </c>
      <c r="M33" s="62">
        <f t="shared" si="13"/>
        <v>6</v>
      </c>
      <c r="N33" s="62">
        <f t="shared" si="13"/>
        <v>6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6</v>
      </c>
      <c r="S33" s="62">
        <f t="shared" si="13"/>
        <v>6</v>
      </c>
      <c r="T33" s="62">
        <f t="shared" si="13"/>
        <v>6</v>
      </c>
      <c r="U33" s="62">
        <f t="shared" si="13"/>
        <v>5</v>
      </c>
      <c r="V33" s="62">
        <f t="shared" si="13"/>
        <v>5</v>
      </c>
      <c r="W33" s="60">
        <f t="shared" si="12"/>
        <v>98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4</v>
      </c>
      <c r="H38" s="36">
        <v>3</v>
      </c>
      <c r="I38" s="36">
        <v>6</v>
      </c>
      <c r="J38" s="36">
        <v>4</v>
      </c>
      <c r="K38" s="36">
        <v>4</v>
      </c>
      <c r="L38" s="36">
        <v>5</v>
      </c>
      <c r="M38" s="36">
        <v>6</v>
      </c>
      <c r="N38" s="36">
        <v>5</v>
      </c>
      <c r="O38" s="36">
        <v>3</v>
      </c>
      <c r="P38" s="36">
        <v>5</v>
      </c>
      <c r="Q38" s="36">
        <v>4</v>
      </c>
      <c r="R38" s="36">
        <v>4</v>
      </c>
      <c r="S38" s="36">
        <v>3</v>
      </c>
      <c r="T38" s="36">
        <v>7</v>
      </c>
      <c r="U38" s="36">
        <v>5</v>
      </c>
      <c r="V38" s="36">
        <v>6</v>
      </c>
      <c r="W38" s="56">
        <f aca="true" t="shared" si="14" ref="W38:W43">SUM(E38:V38)</f>
        <v>83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6" t="str">
        <f>B9</f>
        <v>Žatko Róbert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4</v>
      </c>
      <c r="H43" s="62">
        <f t="shared" si="15"/>
        <v>3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6</v>
      </c>
      <c r="N43" s="62">
        <f t="shared" si="15"/>
        <v>5</v>
      </c>
      <c r="O43" s="62">
        <f t="shared" si="15"/>
        <v>3</v>
      </c>
      <c r="P43" s="62">
        <f t="shared" si="15"/>
        <v>5</v>
      </c>
      <c r="Q43" s="62">
        <f t="shared" si="15"/>
        <v>4</v>
      </c>
      <c r="R43" s="62">
        <f t="shared" si="15"/>
        <v>4</v>
      </c>
      <c r="S43" s="62">
        <f t="shared" si="15"/>
        <v>3</v>
      </c>
      <c r="T43" s="62">
        <f t="shared" si="15"/>
        <v>7</v>
      </c>
      <c r="U43" s="62">
        <f t="shared" si="15"/>
        <v>5</v>
      </c>
      <c r="V43" s="62">
        <f t="shared" si="15"/>
        <v>6</v>
      </c>
      <c r="W43" s="60">
        <f t="shared" si="14"/>
        <v>83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5</v>
      </c>
      <c r="G48" s="36">
        <v>5</v>
      </c>
      <c r="H48" s="36">
        <v>4</v>
      </c>
      <c r="I48" s="36">
        <v>7</v>
      </c>
      <c r="J48" s="36">
        <v>9</v>
      </c>
      <c r="K48" s="36">
        <v>7</v>
      </c>
      <c r="L48" s="36">
        <v>6</v>
      </c>
      <c r="M48" s="36">
        <v>8</v>
      </c>
      <c r="N48" s="36">
        <v>9</v>
      </c>
      <c r="O48" s="36">
        <v>5</v>
      </c>
      <c r="P48" s="36">
        <v>8</v>
      </c>
      <c r="Q48" s="36">
        <v>11</v>
      </c>
      <c r="R48" s="36">
        <v>6</v>
      </c>
      <c r="S48" s="36">
        <v>11</v>
      </c>
      <c r="T48" s="36">
        <v>6</v>
      </c>
      <c r="U48" s="36">
        <v>4</v>
      </c>
      <c r="V48" s="36">
        <v>7</v>
      </c>
      <c r="W48" s="56">
        <f aca="true" t="shared" si="16" ref="W48:W53">SUM(E48:V48)</f>
        <v>125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6" t="str">
        <f>B12</f>
        <v>Vašek Juraj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7</v>
      </c>
      <c r="F53" s="62">
        <f t="shared" si="17"/>
        <v>5</v>
      </c>
      <c r="G53" s="62">
        <f t="shared" si="17"/>
        <v>5</v>
      </c>
      <c r="H53" s="62">
        <f t="shared" si="17"/>
        <v>4</v>
      </c>
      <c r="I53" s="62">
        <f t="shared" si="17"/>
        <v>7</v>
      </c>
      <c r="J53" s="62">
        <f t="shared" si="17"/>
        <v>9</v>
      </c>
      <c r="K53" s="62">
        <f t="shared" si="17"/>
        <v>7</v>
      </c>
      <c r="L53" s="62">
        <f t="shared" si="17"/>
        <v>6</v>
      </c>
      <c r="M53" s="62">
        <f t="shared" si="17"/>
        <v>8</v>
      </c>
      <c r="N53" s="62">
        <f t="shared" si="17"/>
        <v>9</v>
      </c>
      <c r="O53" s="62">
        <f t="shared" si="17"/>
        <v>5</v>
      </c>
      <c r="P53" s="62">
        <f t="shared" si="17"/>
        <v>8</v>
      </c>
      <c r="Q53" s="62">
        <f t="shared" si="17"/>
        <v>11</v>
      </c>
      <c r="R53" s="62">
        <f t="shared" si="17"/>
        <v>6</v>
      </c>
      <c r="S53" s="62">
        <f t="shared" si="17"/>
        <v>11</v>
      </c>
      <c r="T53" s="62">
        <f t="shared" si="17"/>
        <v>6</v>
      </c>
      <c r="U53" s="62">
        <f t="shared" si="17"/>
        <v>4</v>
      </c>
      <c r="V53" s="62">
        <f t="shared" si="17"/>
        <v>7</v>
      </c>
      <c r="W53" s="60">
        <f t="shared" si="16"/>
        <v>125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Borčin Pavol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4</v>
      </c>
      <c r="I68" s="36">
        <v>5</v>
      </c>
      <c r="J68" s="36">
        <v>4</v>
      </c>
      <c r="K68" s="36">
        <v>7</v>
      </c>
      <c r="L68" s="36">
        <v>6</v>
      </c>
      <c r="M68" s="36">
        <v>7</v>
      </c>
      <c r="N68" s="36">
        <v>6</v>
      </c>
      <c r="O68" s="36">
        <v>4</v>
      </c>
      <c r="P68" s="36">
        <v>6</v>
      </c>
      <c r="Q68" s="36">
        <v>6</v>
      </c>
      <c r="R68" s="36">
        <v>5</v>
      </c>
      <c r="S68" s="36">
        <v>3</v>
      </c>
      <c r="T68" s="36">
        <v>7</v>
      </c>
      <c r="U68" s="36">
        <v>4</v>
      </c>
      <c r="V68" s="36">
        <v>7</v>
      </c>
      <c r="W68" s="56">
        <f aca="true" t="shared" si="20" ref="W68:W73">SUM(E68:V68)</f>
        <v>98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Gecelovský Vladimír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7</v>
      </c>
      <c r="F73" s="59">
        <f t="shared" si="21"/>
        <v>5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4</v>
      </c>
      <c r="K73" s="59">
        <f t="shared" si="21"/>
        <v>7</v>
      </c>
      <c r="L73" s="59">
        <f t="shared" si="21"/>
        <v>6</v>
      </c>
      <c r="M73" s="59">
        <f t="shared" si="21"/>
        <v>7</v>
      </c>
      <c r="N73" s="59">
        <f t="shared" si="21"/>
        <v>6</v>
      </c>
      <c r="O73" s="59">
        <f t="shared" si="21"/>
        <v>4</v>
      </c>
      <c r="P73" s="59">
        <f t="shared" si="21"/>
        <v>6</v>
      </c>
      <c r="Q73" s="59">
        <f t="shared" si="21"/>
        <v>6</v>
      </c>
      <c r="R73" s="59">
        <f t="shared" si="21"/>
        <v>5</v>
      </c>
      <c r="S73" s="59">
        <f t="shared" si="21"/>
        <v>3</v>
      </c>
      <c r="T73" s="59">
        <f t="shared" si="21"/>
        <v>7</v>
      </c>
      <c r="U73" s="59">
        <f t="shared" si="21"/>
        <v>4</v>
      </c>
      <c r="V73" s="59">
        <f t="shared" si="21"/>
        <v>7</v>
      </c>
      <c r="W73" s="60">
        <f t="shared" si="20"/>
        <v>98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Mareš Marián</v>
      </c>
      <c r="C90" s="121"/>
      <c r="D90" s="122" t="s">
        <v>28</v>
      </c>
      <c r="E90" s="71">
        <f aca="true" t="shared" si="24" ref="E90:V90">E33</f>
        <v>5</v>
      </c>
      <c r="F90" s="71">
        <f t="shared" si="24"/>
        <v>5</v>
      </c>
      <c r="G90" s="71">
        <f t="shared" si="24"/>
        <v>4</v>
      </c>
      <c r="H90" s="71">
        <f t="shared" si="24"/>
        <v>4</v>
      </c>
      <c r="I90" s="71">
        <f t="shared" si="24"/>
        <v>11</v>
      </c>
      <c r="J90" s="71">
        <f t="shared" si="24"/>
        <v>4</v>
      </c>
      <c r="K90" s="71">
        <f t="shared" si="24"/>
        <v>5</v>
      </c>
      <c r="L90" s="71">
        <f t="shared" si="24"/>
        <v>5</v>
      </c>
      <c r="M90" s="71">
        <f t="shared" si="24"/>
        <v>6</v>
      </c>
      <c r="N90" s="71">
        <f t="shared" si="24"/>
        <v>6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6</v>
      </c>
      <c r="S90" s="71">
        <f t="shared" si="24"/>
        <v>6</v>
      </c>
      <c r="T90" s="71">
        <f t="shared" si="24"/>
        <v>6</v>
      </c>
      <c r="U90" s="71">
        <f t="shared" si="24"/>
        <v>5</v>
      </c>
      <c r="V90" s="71">
        <f t="shared" si="24"/>
        <v>5</v>
      </c>
      <c r="W90" s="56">
        <f aca="true" t="shared" si="25" ref="W90:W95">SUM(E90:V90)</f>
        <v>98</v>
      </c>
    </row>
    <row r="91" spans="1:23" ht="13.5" thickBot="1">
      <c r="A91" s="72">
        <v>2</v>
      </c>
      <c r="B91" s="123" t="str">
        <f>B40</f>
        <v>Žatko Róbert</v>
      </c>
      <c r="C91" s="123"/>
      <c r="D91" s="122"/>
      <c r="E91" s="65">
        <f aca="true" t="shared" si="26" ref="E91:V91">E43</f>
        <v>4</v>
      </c>
      <c r="F91" s="65">
        <f t="shared" si="26"/>
        <v>5</v>
      </c>
      <c r="G91" s="65">
        <f t="shared" si="26"/>
        <v>4</v>
      </c>
      <c r="H91" s="65">
        <f t="shared" si="26"/>
        <v>3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6</v>
      </c>
      <c r="N91" s="65">
        <f t="shared" si="26"/>
        <v>5</v>
      </c>
      <c r="O91" s="65">
        <f t="shared" si="26"/>
        <v>3</v>
      </c>
      <c r="P91" s="65">
        <f t="shared" si="26"/>
        <v>5</v>
      </c>
      <c r="Q91" s="65">
        <f t="shared" si="26"/>
        <v>4</v>
      </c>
      <c r="R91" s="65">
        <f t="shared" si="26"/>
        <v>4</v>
      </c>
      <c r="S91" s="65">
        <f t="shared" si="26"/>
        <v>3</v>
      </c>
      <c r="T91" s="65">
        <f t="shared" si="26"/>
        <v>7</v>
      </c>
      <c r="U91" s="65">
        <f t="shared" si="26"/>
        <v>5</v>
      </c>
      <c r="V91" s="65">
        <f t="shared" si="26"/>
        <v>6</v>
      </c>
      <c r="W91" s="56">
        <f t="shared" si="25"/>
        <v>83</v>
      </c>
    </row>
    <row r="92" spans="1:23" ht="13.5" thickBot="1">
      <c r="A92" s="72">
        <v>3</v>
      </c>
      <c r="B92" s="123" t="str">
        <f>B50</f>
        <v>Vašek Juraj</v>
      </c>
      <c r="C92" s="123"/>
      <c r="D92" s="122"/>
      <c r="E92" s="65">
        <f aca="true" t="shared" si="27" ref="E92:V92">E53</f>
        <v>7</v>
      </c>
      <c r="F92" s="65">
        <f t="shared" si="27"/>
        <v>5</v>
      </c>
      <c r="G92" s="65">
        <f t="shared" si="27"/>
        <v>5</v>
      </c>
      <c r="H92" s="65">
        <f t="shared" si="27"/>
        <v>4</v>
      </c>
      <c r="I92" s="65">
        <f t="shared" si="27"/>
        <v>7</v>
      </c>
      <c r="J92" s="65">
        <f t="shared" si="27"/>
        <v>9</v>
      </c>
      <c r="K92" s="65">
        <f t="shared" si="27"/>
        <v>7</v>
      </c>
      <c r="L92" s="65">
        <f t="shared" si="27"/>
        <v>6</v>
      </c>
      <c r="M92" s="65">
        <f t="shared" si="27"/>
        <v>8</v>
      </c>
      <c r="N92" s="65">
        <f t="shared" si="27"/>
        <v>9</v>
      </c>
      <c r="O92" s="65">
        <f t="shared" si="27"/>
        <v>5</v>
      </c>
      <c r="P92" s="65">
        <f t="shared" si="27"/>
        <v>8</v>
      </c>
      <c r="Q92" s="65">
        <f t="shared" si="27"/>
        <v>11</v>
      </c>
      <c r="R92" s="65">
        <f t="shared" si="27"/>
        <v>6</v>
      </c>
      <c r="S92" s="65">
        <f t="shared" si="27"/>
        <v>11</v>
      </c>
      <c r="T92" s="65">
        <f t="shared" si="27"/>
        <v>6</v>
      </c>
      <c r="U92" s="65">
        <f t="shared" si="27"/>
        <v>4</v>
      </c>
      <c r="V92" s="65">
        <f t="shared" si="27"/>
        <v>7</v>
      </c>
      <c r="W92" s="56">
        <f t="shared" si="25"/>
        <v>125</v>
      </c>
    </row>
    <row r="93" spans="1:23" ht="13.5" thickBot="1">
      <c r="A93" s="72">
        <v>4</v>
      </c>
      <c r="B93" s="123" t="str">
        <f>B60</f>
        <v>Borčin Pavol</v>
      </c>
      <c r="C93" s="123"/>
      <c r="D93" s="12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23" t="str">
        <f>B70</f>
        <v>Gecelovský Vladimír</v>
      </c>
      <c r="C94" s="123"/>
      <c r="D94" s="122"/>
      <c r="E94" s="65">
        <f aca="true" t="shared" si="29" ref="E94:V94">E73</f>
        <v>7</v>
      </c>
      <c r="F94" s="65">
        <f t="shared" si="29"/>
        <v>5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4</v>
      </c>
      <c r="K94" s="65">
        <f t="shared" si="29"/>
        <v>7</v>
      </c>
      <c r="L94" s="65">
        <f t="shared" si="29"/>
        <v>6</v>
      </c>
      <c r="M94" s="65">
        <f t="shared" si="29"/>
        <v>7</v>
      </c>
      <c r="N94" s="65">
        <f t="shared" si="29"/>
        <v>6</v>
      </c>
      <c r="O94" s="65">
        <f t="shared" si="29"/>
        <v>4</v>
      </c>
      <c r="P94" s="65">
        <f t="shared" si="29"/>
        <v>6</v>
      </c>
      <c r="Q94" s="65">
        <f t="shared" si="29"/>
        <v>6</v>
      </c>
      <c r="R94" s="65">
        <f t="shared" si="29"/>
        <v>5</v>
      </c>
      <c r="S94" s="65">
        <f t="shared" si="29"/>
        <v>3</v>
      </c>
      <c r="T94" s="65">
        <f t="shared" si="29"/>
        <v>7</v>
      </c>
      <c r="U94" s="65">
        <f t="shared" si="29"/>
        <v>4</v>
      </c>
      <c r="V94" s="65">
        <f t="shared" si="29"/>
        <v>7</v>
      </c>
      <c r="W94" s="56">
        <f t="shared" si="25"/>
        <v>98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9">
      <selection activeCell="E43" sqref="E43:W4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53</v>
      </c>
      <c r="C6" s="29">
        <v>11.6</v>
      </c>
      <c r="D6" s="30">
        <f>IF(C6="ZK",$X$3,ROUND(SUM(C6*$A$2/$C$2-($W$2-$B$2)),0))</f>
        <v>14</v>
      </c>
      <c r="E6" s="30">
        <f>IF(E7="s",0,IF(E8-E7+E$2&lt;0,0,E8-E7+E$2))</f>
        <v>3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3</v>
      </c>
      <c r="U6" s="30">
        <f t="shared" si="0"/>
        <v>1</v>
      </c>
      <c r="V6" s="30">
        <f t="shared" si="0"/>
        <v>3</v>
      </c>
      <c r="W6" s="30">
        <f>SUM(E6:V6)</f>
        <v>37</v>
      </c>
      <c r="X6" s="31">
        <f>IF(C6&gt;-50,IF(X7=TRUE,"s",SUM(E7:V7)),"z")</f>
        <v>85</v>
      </c>
      <c r="Y6" s="31">
        <f>IF(X7=TRUE,"s",SUM(N7:V7))</f>
        <v>44</v>
      </c>
      <c r="Z6" s="31">
        <f>IF(X7=TRUE,"s",SUM(Q7:W7))</f>
        <v>28</v>
      </c>
      <c r="AA6" s="31">
        <f>IF(X7=TRUE,"s",SUM(T7:V7))</f>
        <v>14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5</v>
      </c>
      <c r="G7" s="36">
        <v>4</v>
      </c>
      <c r="H7" s="36">
        <v>4</v>
      </c>
      <c r="I7" s="36">
        <v>6</v>
      </c>
      <c r="J7" s="36">
        <v>5</v>
      </c>
      <c r="K7" s="36">
        <v>4</v>
      </c>
      <c r="L7" s="36">
        <v>4</v>
      </c>
      <c r="M7" s="36">
        <v>5</v>
      </c>
      <c r="N7" s="36">
        <v>6</v>
      </c>
      <c r="O7" s="36">
        <v>5</v>
      </c>
      <c r="P7" s="36">
        <v>5</v>
      </c>
      <c r="Q7" s="36">
        <v>5</v>
      </c>
      <c r="R7" s="36">
        <v>5</v>
      </c>
      <c r="S7" s="36">
        <v>4</v>
      </c>
      <c r="T7" s="36">
        <v>5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54</v>
      </c>
      <c r="C9" s="29">
        <v>19.7</v>
      </c>
      <c r="D9" s="30">
        <f>IF(C9="ZK",$X$3,ROUND(SUM(C9*$A$2/$C$2-($W$2-$B$2)),0))</f>
        <v>23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3</v>
      </c>
      <c r="H9" s="30">
        <f t="shared" si="2"/>
        <v>3</v>
      </c>
      <c r="I9" s="30">
        <f t="shared" si="2"/>
        <v>3</v>
      </c>
      <c r="J9" s="30">
        <f t="shared" si="2"/>
        <v>4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2</v>
      </c>
      <c r="P9" s="30">
        <f t="shared" si="2"/>
        <v>4</v>
      </c>
      <c r="Q9" s="30">
        <f t="shared" si="2"/>
        <v>0</v>
      </c>
      <c r="R9" s="30">
        <f t="shared" si="2"/>
        <v>2</v>
      </c>
      <c r="S9" s="30">
        <f t="shared" si="2"/>
        <v>0</v>
      </c>
      <c r="T9" s="30">
        <f t="shared" si="2"/>
        <v>2</v>
      </c>
      <c r="U9" s="30">
        <f t="shared" si="2"/>
        <v>0</v>
      </c>
      <c r="V9" s="30">
        <f t="shared" si="2"/>
        <v>0</v>
      </c>
      <c r="W9" s="30">
        <f>SUM(E9:V9)</f>
        <v>24</v>
      </c>
      <c r="X9" s="31">
        <f>IF(C9&gt;-50,IF(X10=TRUE,"s",SUM(E10:V10)),"z")</f>
        <v>125</v>
      </c>
      <c r="Y9" s="31">
        <f>IF(X10=TRUE,"s",SUM(N10:V10))</f>
        <v>72</v>
      </c>
      <c r="Z9" s="31">
        <f>IF(X10=TRUE,"s",SUM(Q10:W10))</f>
        <v>53</v>
      </c>
      <c r="AA9" s="31">
        <f>IF(X10=TRUE,"s",SUM(T10:V10))</f>
        <v>28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7</v>
      </c>
      <c r="F10" s="36">
        <v>7</v>
      </c>
      <c r="G10" s="36">
        <v>4</v>
      </c>
      <c r="H10" s="36">
        <v>3</v>
      </c>
      <c r="I10" s="36">
        <v>6</v>
      </c>
      <c r="J10" s="36">
        <v>3</v>
      </c>
      <c r="K10" s="36">
        <v>7</v>
      </c>
      <c r="L10" s="36">
        <v>8</v>
      </c>
      <c r="M10" s="36">
        <v>8</v>
      </c>
      <c r="N10" s="36">
        <v>11</v>
      </c>
      <c r="O10" s="36">
        <v>4</v>
      </c>
      <c r="P10" s="36">
        <v>4</v>
      </c>
      <c r="Q10" s="36">
        <v>8</v>
      </c>
      <c r="R10" s="36">
        <v>6</v>
      </c>
      <c r="S10" s="36">
        <v>11</v>
      </c>
      <c r="T10" s="36">
        <v>6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3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55</v>
      </c>
      <c r="C12" s="29">
        <v>17.6</v>
      </c>
      <c r="D12" s="30">
        <f>IF(C12="ZK",$X$3,ROUND(SUM(C12*$A$2/$C$2-($W$2-$B$2)),0))</f>
        <v>21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2</v>
      </c>
      <c r="H12" s="30">
        <f t="shared" si="4"/>
        <v>3</v>
      </c>
      <c r="I12" s="30">
        <f t="shared" si="4"/>
        <v>4</v>
      </c>
      <c r="J12" s="30">
        <f t="shared" si="4"/>
        <v>2</v>
      </c>
      <c r="K12" s="30">
        <f t="shared" si="4"/>
        <v>0</v>
      </c>
      <c r="L12" s="30">
        <f t="shared" si="4"/>
        <v>2</v>
      </c>
      <c r="M12" s="30">
        <f t="shared" si="4"/>
        <v>1</v>
      </c>
      <c r="N12" s="30">
        <f t="shared" si="4"/>
        <v>0</v>
      </c>
      <c r="O12" s="30">
        <f t="shared" si="4"/>
        <v>3</v>
      </c>
      <c r="P12" s="30">
        <f t="shared" si="4"/>
        <v>3</v>
      </c>
      <c r="Q12" s="30">
        <f t="shared" si="4"/>
        <v>3</v>
      </c>
      <c r="R12" s="30">
        <f t="shared" si="4"/>
        <v>3</v>
      </c>
      <c r="S12" s="30">
        <f t="shared" si="4"/>
        <v>1</v>
      </c>
      <c r="T12" s="30">
        <f t="shared" si="4"/>
        <v>3</v>
      </c>
      <c r="U12" s="30">
        <f t="shared" si="4"/>
        <v>1</v>
      </c>
      <c r="V12" s="30">
        <f t="shared" si="4"/>
        <v>0</v>
      </c>
      <c r="W12" s="30">
        <f>SUM(E12:V12)</f>
        <v>33</v>
      </c>
      <c r="X12" s="31">
        <f>IF(C12&gt;-50,IF(X13=TRUE,"s",SUM(E13:V13)),"z")</f>
        <v>96</v>
      </c>
      <c r="Y12" s="31">
        <f>IF(X13=TRUE,"s",SUM(N13:V13))</f>
        <v>47</v>
      </c>
      <c r="Z12" s="31">
        <f>IF(X13=TRUE,"s",SUM(Q13:W13))</f>
        <v>31</v>
      </c>
      <c r="AA12" s="31">
        <f>IF(X13=TRUE,"s",SUM(T13:V13))</f>
        <v>18</v>
      </c>
      <c r="AB12" s="31">
        <f>IF(X13=TRUE,"s",SUM(V13))</f>
        <v>7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7</v>
      </c>
      <c r="G13" s="36">
        <v>5</v>
      </c>
      <c r="H13" s="36">
        <v>3</v>
      </c>
      <c r="I13" s="36">
        <v>5</v>
      </c>
      <c r="J13" s="36">
        <v>4</v>
      </c>
      <c r="K13" s="36">
        <v>7</v>
      </c>
      <c r="L13" s="36">
        <v>5</v>
      </c>
      <c r="M13" s="36">
        <v>7</v>
      </c>
      <c r="N13" s="36">
        <v>8</v>
      </c>
      <c r="O13" s="36">
        <v>3</v>
      </c>
      <c r="P13" s="36">
        <v>5</v>
      </c>
      <c r="Q13" s="36">
        <v>4</v>
      </c>
      <c r="R13" s="36">
        <v>4</v>
      </c>
      <c r="S13" s="36">
        <v>5</v>
      </c>
      <c r="T13" s="36">
        <v>5</v>
      </c>
      <c r="U13" s="36">
        <v>6</v>
      </c>
      <c r="V13" s="36">
        <v>7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56</v>
      </c>
      <c r="C15" s="29">
        <v>21.8</v>
      </c>
      <c r="D15" s="30">
        <f>IF(C15="ZK",$X$3,ROUND(SUM(C15*$A$2/$C$2-($W$2-$B$2)),0))</f>
        <v>26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3</v>
      </c>
      <c r="H15" s="30">
        <f t="shared" si="6"/>
        <v>0</v>
      </c>
      <c r="I15" s="30">
        <f t="shared" si="6"/>
        <v>2</v>
      </c>
      <c r="J15" s="30">
        <f t="shared" si="6"/>
        <v>1</v>
      </c>
      <c r="K15" s="30">
        <f t="shared" si="6"/>
        <v>1</v>
      </c>
      <c r="L15" s="30">
        <f t="shared" si="6"/>
        <v>2</v>
      </c>
      <c r="M15" s="30">
        <f t="shared" si="6"/>
        <v>0</v>
      </c>
      <c r="N15" s="30">
        <f t="shared" si="6"/>
        <v>0</v>
      </c>
      <c r="O15" s="30">
        <f t="shared" si="6"/>
        <v>1</v>
      </c>
      <c r="P15" s="30">
        <f t="shared" si="6"/>
        <v>0</v>
      </c>
      <c r="Q15" s="30">
        <f t="shared" si="6"/>
        <v>3</v>
      </c>
      <c r="R15" s="30">
        <f t="shared" si="6"/>
        <v>3</v>
      </c>
      <c r="S15" s="30">
        <f t="shared" si="6"/>
        <v>3</v>
      </c>
      <c r="T15" s="30">
        <f t="shared" si="6"/>
        <v>3</v>
      </c>
      <c r="U15" s="30">
        <f t="shared" si="6"/>
        <v>2</v>
      </c>
      <c r="V15" s="30">
        <f t="shared" si="6"/>
        <v>2</v>
      </c>
      <c r="W15" s="30">
        <f>SUM(E15:V15)</f>
        <v>28</v>
      </c>
      <c r="X15" s="31">
        <f>IF(C15&gt;-50,IF(X16=TRUE,"s",SUM(E16:V16)),"z")</f>
        <v>113</v>
      </c>
      <c r="Y15" s="31">
        <f>IF(X16=TRUE,"s",SUM(N16:V16))</f>
        <v>53</v>
      </c>
      <c r="Z15" s="31">
        <f>IF(X16=TRUE,"s",SUM(Q16:W16))</f>
        <v>28</v>
      </c>
      <c r="AA15" s="31">
        <f>IF(X16=TRUE,"s",SUM(T16:V16))</f>
        <v>16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9</v>
      </c>
      <c r="F16" s="36">
        <v>6</v>
      </c>
      <c r="G16" s="36">
        <v>4</v>
      </c>
      <c r="H16" s="36">
        <v>7</v>
      </c>
      <c r="I16" s="36">
        <v>7</v>
      </c>
      <c r="J16" s="36">
        <v>6</v>
      </c>
      <c r="K16" s="36">
        <v>6</v>
      </c>
      <c r="L16" s="36">
        <v>6</v>
      </c>
      <c r="M16" s="36">
        <v>9</v>
      </c>
      <c r="N16" s="36">
        <v>11</v>
      </c>
      <c r="O16" s="36">
        <v>6</v>
      </c>
      <c r="P16" s="36">
        <v>8</v>
      </c>
      <c r="Q16" s="36">
        <v>4</v>
      </c>
      <c r="R16" s="36">
        <v>5</v>
      </c>
      <c r="S16" s="36">
        <v>3</v>
      </c>
      <c r="T16" s="36">
        <v>6</v>
      </c>
      <c r="U16" s="36">
        <v>5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4</v>
      </c>
      <c r="K17" s="43">
        <f t="shared" si="7"/>
        <v>3</v>
      </c>
      <c r="L17" s="43">
        <f t="shared" si="7"/>
        <v>4</v>
      </c>
      <c r="M17" s="43">
        <f t="shared" si="7"/>
        <v>3</v>
      </c>
      <c r="N17" s="43">
        <f t="shared" si="7"/>
        <v>3</v>
      </c>
      <c r="O17" s="43">
        <f t="shared" si="7"/>
        <v>4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69</v>
      </c>
      <c r="C18" s="29">
        <v>7.4</v>
      </c>
      <c r="D18" s="30">
        <f>IF(C18="ZK",$X$3,ROUND(SUM(C18*$A$2/$C$2-($W$2-$B$2)),0))</f>
        <v>8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3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1</v>
      </c>
      <c r="R18" s="30">
        <f t="shared" si="8"/>
        <v>3</v>
      </c>
      <c r="S18" s="30">
        <f t="shared" si="8"/>
        <v>1</v>
      </c>
      <c r="T18" s="30">
        <f t="shared" si="8"/>
        <v>2</v>
      </c>
      <c r="U18" s="30">
        <f t="shared" si="8"/>
        <v>0</v>
      </c>
      <c r="V18" s="30">
        <f t="shared" si="8"/>
        <v>1</v>
      </c>
      <c r="W18" s="30">
        <f>SUM(E18:V18)</f>
        <v>31</v>
      </c>
      <c r="X18" s="31">
        <f>IF(C18&gt;-50,IF(X19=TRUE,"s",SUM(E19:V19)),"z")</f>
        <v>85</v>
      </c>
      <c r="Y18" s="31">
        <f>IF(X19=TRUE,"s",SUM(N19:V19))</f>
        <v>45</v>
      </c>
      <c r="Z18" s="31">
        <f>IF(X19=TRUE,"s",SUM(Q19:W19))</f>
        <v>30</v>
      </c>
      <c r="AA18" s="31">
        <f>IF(X19=TRUE,"s",SUM(T19:V19))</f>
        <v>17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5</v>
      </c>
      <c r="G19" s="36">
        <v>4</v>
      </c>
      <c r="H19" s="36">
        <v>3</v>
      </c>
      <c r="I19" s="36">
        <v>5</v>
      </c>
      <c r="J19" s="36">
        <v>4</v>
      </c>
      <c r="K19" s="36">
        <v>4</v>
      </c>
      <c r="L19" s="36">
        <v>6</v>
      </c>
      <c r="M19" s="36">
        <v>5</v>
      </c>
      <c r="N19" s="36">
        <v>5</v>
      </c>
      <c r="O19" s="36">
        <v>4</v>
      </c>
      <c r="P19" s="36">
        <v>6</v>
      </c>
      <c r="Q19" s="36">
        <v>5</v>
      </c>
      <c r="R19" s="36">
        <v>4</v>
      </c>
      <c r="S19" s="36">
        <v>4</v>
      </c>
      <c r="T19" s="36">
        <v>6</v>
      </c>
      <c r="U19" s="36">
        <v>6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2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7</v>
      </c>
      <c r="G28" s="36">
        <v>5</v>
      </c>
      <c r="H28" s="36">
        <v>4</v>
      </c>
      <c r="I28" s="36">
        <v>6</v>
      </c>
      <c r="J28" s="36">
        <v>5</v>
      </c>
      <c r="K28" s="36">
        <v>7</v>
      </c>
      <c r="L28" s="36">
        <v>5</v>
      </c>
      <c r="M28" s="36">
        <v>7</v>
      </c>
      <c r="N28" s="36">
        <v>8</v>
      </c>
      <c r="O28" s="36">
        <v>5</v>
      </c>
      <c r="P28" s="36">
        <v>5</v>
      </c>
      <c r="Q28" s="36">
        <v>7</v>
      </c>
      <c r="R28" s="36">
        <v>5</v>
      </c>
      <c r="S28" s="36">
        <v>4</v>
      </c>
      <c r="T28" s="36">
        <v>6</v>
      </c>
      <c r="U28" s="36">
        <v>5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5</v>
      </c>
      <c r="G29" s="36">
        <v>4</v>
      </c>
      <c r="H29" s="36">
        <v>4</v>
      </c>
      <c r="I29" s="36">
        <v>6</v>
      </c>
      <c r="J29" s="36">
        <v>5</v>
      </c>
      <c r="K29" s="36">
        <v>4</v>
      </c>
      <c r="L29" s="36">
        <v>4</v>
      </c>
      <c r="M29" s="36">
        <v>5</v>
      </c>
      <c r="N29" s="36">
        <v>6</v>
      </c>
      <c r="O29" s="36">
        <v>5</v>
      </c>
      <c r="P29" s="36">
        <v>5</v>
      </c>
      <c r="Q29" s="36">
        <v>5</v>
      </c>
      <c r="R29" s="36">
        <v>5</v>
      </c>
      <c r="S29" s="36">
        <v>4</v>
      </c>
      <c r="T29" s="36">
        <v>5</v>
      </c>
      <c r="U29" s="36">
        <v>5</v>
      </c>
      <c r="V29" s="36">
        <v>4</v>
      </c>
      <c r="W29" s="56">
        <f t="shared" si="12"/>
        <v>85</v>
      </c>
    </row>
    <row r="30" spans="1:23" ht="12.75">
      <c r="A30" s="105" t="s">
        <v>7</v>
      </c>
      <c r="B30" s="106" t="str">
        <f>B6</f>
        <v>Dlhopolec Ján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4</v>
      </c>
      <c r="H33" s="62">
        <f t="shared" si="13"/>
        <v>4</v>
      </c>
      <c r="I33" s="62">
        <f t="shared" si="13"/>
        <v>6</v>
      </c>
      <c r="J33" s="62">
        <f t="shared" si="13"/>
        <v>5</v>
      </c>
      <c r="K33" s="62">
        <f t="shared" si="13"/>
        <v>4</v>
      </c>
      <c r="L33" s="62">
        <f t="shared" si="13"/>
        <v>4</v>
      </c>
      <c r="M33" s="62">
        <f t="shared" si="13"/>
        <v>5</v>
      </c>
      <c r="N33" s="62">
        <f t="shared" si="13"/>
        <v>6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4</v>
      </c>
      <c r="T33" s="62">
        <f t="shared" si="13"/>
        <v>5</v>
      </c>
      <c r="U33" s="62">
        <f t="shared" si="13"/>
        <v>5</v>
      </c>
      <c r="V33" s="62">
        <f t="shared" si="13"/>
        <v>4</v>
      </c>
      <c r="W33" s="60">
        <f t="shared" si="12"/>
        <v>85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7</v>
      </c>
      <c r="G38" s="36">
        <v>6</v>
      </c>
      <c r="H38" s="36">
        <v>5</v>
      </c>
      <c r="I38" s="36">
        <v>7</v>
      </c>
      <c r="J38" s="36">
        <v>6</v>
      </c>
      <c r="K38" s="36">
        <v>5</v>
      </c>
      <c r="L38" s="36">
        <v>9</v>
      </c>
      <c r="M38" s="36">
        <v>9</v>
      </c>
      <c r="N38" s="36">
        <v>5</v>
      </c>
      <c r="O38" s="36">
        <v>4</v>
      </c>
      <c r="P38" s="36">
        <v>5</v>
      </c>
      <c r="Q38" s="36">
        <v>6</v>
      </c>
      <c r="R38" s="36">
        <v>6</v>
      </c>
      <c r="S38" s="36">
        <v>3</v>
      </c>
      <c r="T38" s="36">
        <v>6</v>
      </c>
      <c r="U38" s="36">
        <v>5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>
        <v>7</v>
      </c>
      <c r="F39" s="36">
        <v>7</v>
      </c>
      <c r="G39" s="36">
        <v>4</v>
      </c>
      <c r="H39" s="36">
        <v>3</v>
      </c>
      <c r="I39" s="36">
        <v>6</v>
      </c>
      <c r="J39" s="36">
        <v>3</v>
      </c>
      <c r="K39" s="36">
        <v>7</v>
      </c>
      <c r="L39" s="36">
        <v>8</v>
      </c>
      <c r="M39" s="36">
        <v>8</v>
      </c>
      <c r="N39" s="36">
        <v>11</v>
      </c>
      <c r="O39" s="36">
        <v>4</v>
      </c>
      <c r="P39" s="36">
        <v>4</v>
      </c>
      <c r="Q39" s="36">
        <v>8</v>
      </c>
      <c r="R39" s="36">
        <v>6</v>
      </c>
      <c r="S39" s="36">
        <v>11</v>
      </c>
      <c r="T39" s="36">
        <v>6</v>
      </c>
      <c r="U39" s="36">
        <v>11</v>
      </c>
      <c r="V39" s="36">
        <v>11</v>
      </c>
      <c r="W39" s="56">
        <f t="shared" si="14"/>
        <v>125</v>
      </c>
    </row>
    <row r="40" spans="1:23" ht="12.75">
      <c r="A40" s="53" t="s">
        <v>7</v>
      </c>
      <c r="B40" s="106" t="str">
        <f>B9</f>
        <v>Babic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7</v>
      </c>
      <c r="F43" s="62">
        <f t="shared" si="15"/>
        <v>7</v>
      </c>
      <c r="G43" s="62">
        <f t="shared" si="15"/>
        <v>4</v>
      </c>
      <c r="H43" s="62">
        <f t="shared" si="15"/>
        <v>3</v>
      </c>
      <c r="I43" s="62">
        <f t="shared" si="15"/>
        <v>6</v>
      </c>
      <c r="J43" s="62">
        <f t="shared" si="15"/>
        <v>3</v>
      </c>
      <c r="K43" s="62">
        <f t="shared" si="15"/>
        <v>5</v>
      </c>
      <c r="L43" s="62">
        <f t="shared" si="15"/>
        <v>8</v>
      </c>
      <c r="M43" s="62">
        <f t="shared" si="15"/>
        <v>8</v>
      </c>
      <c r="N43" s="62">
        <f t="shared" si="15"/>
        <v>5</v>
      </c>
      <c r="O43" s="62">
        <f t="shared" si="15"/>
        <v>4</v>
      </c>
      <c r="P43" s="62">
        <f t="shared" si="15"/>
        <v>4</v>
      </c>
      <c r="Q43" s="62">
        <f t="shared" si="15"/>
        <v>6</v>
      </c>
      <c r="R43" s="62">
        <f t="shared" si="15"/>
        <v>6</v>
      </c>
      <c r="S43" s="62">
        <f t="shared" si="15"/>
        <v>3</v>
      </c>
      <c r="T43" s="62">
        <f t="shared" si="15"/>
        <v>6</v>
      </c>
      <c r="U43" s="62">
        <f t="shared" si="15"/>
        <v>5</v>
      </c>
      <c r="V43" s="62">
        <f t="shared" si="15"/>
        <v>4</v>
      </c>
      <c r="W43" s="60">
        <f t="shared" si="14"/>
        <v>94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5</v>
      </c>
      <c r="G48" s="36">
        <v>5</v>
      </c>
      <c r="H48" s="36">
        <v>4</v>
      </c>
      <c r="I48" s="36">
        <v>6</v>
      </c>
      <c r="J48" s="36">
        <v>5</v>
      </c>
      <c r="K48" s="36">
        <v>8</v>
      </c>
      <c r="L48" s="36">
        <v>6</v>
      </c>
      <c r="M48" s="36">
        <v>7</v>
      </c>
      <c r="N48" s="36">
        <v>8</v>
      </c>
      <c r="O48" s="36">
        <v>5</v>
      </c>
      <c r="P48" s="36">
        <v>8</v>
      </c>
      <c r="Q48" s="36">
        <v>4</v>
      </c>
      <c r="R48" s="36">
        <v>5</v>
      </c>
      <c r="S48" s="36">
        <v>4</v>
      </c>
      <c r="T48" s="36">
        <v>6</v>
      </c>
      <c r="U48" s="36">
        <v>6</v>
      </c>
      <c r="V48" s="36">
        <v>6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7</v>
      </c>
      <c r="G49" s="36">
        <v>5</v>
      </c>
      <c r="H49" s="36">
        <v>3</v>
      </c>
      <c r="I49" s="36">
        <v>5</v>
      </c>
      <c r="J49" s="36">
        <v>4</v>
      </c>
      <c r="K49" s="36">
        <v>7</v>
      </c>
      <c r="L49" s="36">
        <v>5</v>
      </c>
      <c r="M49" s="36">
        <v>7</v>
      </c>
      <c r="N49" s="36">
        <v>8</v>
      </c>
      <c r="O49" s="36">
        <v>3</v>
      </c>
      <c r="P49" s="36">
        <v>5</v>
      </c>
      <c r="Q49" s="36">
        <v>4</v>
      </c>
      <c r="R49" s="36">
        <v>4</v>
      </c>
      <c r="S49" s="36">
        <v>5</v>
      </c>
      <c r="T49" s="36">
        <v>5</v>
      </c>
      <c r="U49" s="36">
        <v>6</v>
      </c>
      <c r="V49" s="36">
        <v>7</v>
      </c>
      <c r="W49" s="56">
        <f t="shared" si="16"/>
        <v>96</v>
      </c>
    </row>
    <row r="50" spans="1:23" ht="12.75">
      <c r="A50" s="53" t="s">
        <v>7</v>
      </c>
      <c r="B50" s="106" t="str">
        <f>B12</f>
        <v>Kanka Jaroslav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6</v>
      </c>
      <c r="F53" s="62">
        <f t="shared" si="17"/>
        <v>5</v>
      </c>
      <c r="G53" s="62">
        <f t="shared" si="17"/>
        <v>5</v>
      </c>
      <c r="H53" s="62">
        <f t="shared" si="17"/>
        <v>3</v>
      </c>
      <c r="I53" s="62">
        <f t="shared" si="17"/>
        <v>5</v>
      </c>
      <c r="J53" s="62">
        <f t="shared" si="17"/>
        <v>4</v>
      </c>
      <c r="K53" s="62">
        <f t="shared" si="17"/>
        <v>7</v>
      </c>
      <c r="L53" s="62">
        <f t="shared" si="17"/>
        <v>5</v>
      </c>
      <c r="M53" s="62">
        <f t="shared" si="17"/>
        <v>7</v>
      </c>
      <c r="N53" s="62">
        <f t="shared" si="17"/>
        <v>8</v>
      </c>
      <c r="O53" s="62">
        <f t="shared" si="17"/>
        <v>3</v>
      </c>
      <c r="P53" s="62">
        <f t="shared" si="17"/>
        <v>5</v>
      </c>
      <c r="Q53" s="62">
        <f t="shared" si="17"/>
        <v>4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6</v>
      </c>
      <c r="V53" s="62">
        <f t="shared" si="17"/>
        <v>6</v>
      </c>
      <c r="W53" s="60">
        <f t="shared" si="16"/>
        <v>92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6</v>
      </c>
      <c r="G58" s="36">
        <v>4</v>
      </c>
      <c r="H58" s="36">
        <v>7</v>
      </c>
      <c r="I58" s="36">
        <v>7</v>
      </c>
      <c r="J58" s="36">
        <v>6</v>
      </c>
      <c r="K58" s="36">
        <v>6</v>
      </c>
      <c r="L58" s="36">
        <v>6</v>
      </c>
      <c r="M58" s="36">
        <v>9</v>
      </c>
      <c r="N58" s="36">
        <v>11</v>
      </c>
      <c r="O58" s="36">
        <v>6</v>
      </c>
      <c r="P58" s="36">
        <v>8</v>
      </c>
      <c r="Q58" s="36">
        <v>4</v>
      </c>
      <c r="R58" s="36">
        <v>5</v>
      </c>
      <c r="S58" s="36">
        <v>3</v>
      </c>
      <c r="T58" s="36">
        <v>6</v>
      </c>
      <c r="U58" s="36">
        <v>5</v>
      </c>
      <c r="V58" s="36">
        <v>5</v>
      </c>
      <c r="W58" s="56">
        <f aca="true" t="shared" si="18" ref="W58:W63">SUM(E58:V58)</f>
        <v>113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Chudý Ondrej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9</v>
      </c>
      <c r="F63" s="59">
        <f t="shared" si="19"/>
        <v>6</v>
      </c>
      <c r="G63" s="59">
        <f t="shared" si="19"/>
        <v>4</v>
      </c>
      <c r="H63" s="59">
        <f t="shared" si="19"/>
        <v>7</v>
      </c>
      <c r="I63" s="59">
        <f t="shared" si="19"/>
        <v>7</v>
      </c>
      <c r="J63" s="59">
        <f t="shared" si="19"/>
        <v>6</v>
      </c>
      <c r="K63" s="59">
        <f t="shared" si="19"/>
        <v>6</v>
      </c>
      <c r="L63" s="59">
        <f t="shared" si="19"/>
        <v>6</v>
      </c>
      <c r="M63" s="59">
        <f t="shared" si="19"/>
        <v>9</v>
      </c>
      <c r="N63" s="59">
        <f t="shared" si="19"/>
        <v>11</v>
      </c>
      <c r="O63" s="59">
        <f t="shared" si="19"/>
        <v>6</v>
      </c>
      <c r="P63" s="59">
        <f t="shared" si="19"/>
        <v>8</v>
      </c>
      <c r="Q63" s="59">
        <f t="shared" si="19"/>
        <v>4</v>
      </c>
      <c r="R63" s="59">
        <f t="shared" si="19"/>
        <v>5</v>
      </c>
      <c r="S63" s="59">
        <f t="shared" si="19"/>
        <v>3</v>
      </c>
      <c r="T63" s="59">
        <f t="shared" si="19"/>
        <v>6</v>
      </c>
      <c r="U63" s="59">
        <f t="shared" si="19"/>
        <v>5</v>
      </c>
      <c r="V63" s="59">
        <f t="shared" si="19"/>
        <v>5</v>
      </c>
      <c r="W63" s="60">
        <f t="shared" si="18"/>
        <v>113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4</v>
      </c>
      <c r="H69" s="36">
        <v>3</v>
      </c>
      <c r="I69" s="36">
        <v>5</v>
      </c>
      <c r="J69" s="36">
        <v>4</v>
      </c>
      <c r="K69" s="36">
        <v>4</v>
      </c>
      <c r="L69" s="36">
        <v>6</v>
      </c>
      <c r="M69" s="36">
        <v>5</v>
      </c>
      <c r="N69" s="36">
        <v>5</v>
      </c>
      <c r="O69" s="36">
        <v>4</v>
      </c>
      <c r="P69" s="36">
        <v>6</v>
      </c>
      <c r="Q69" s="36">
        <v>5</v>
      </c>
      <c r="R69" s="36">
        <v>4</v>
      </c>
      <c r="S69" s="36">
        <v>4</v>
      </c>
      <c r="T69" s="36">
        <v>6</v>
      </c>
      <c r="U69" s="36">
        <v>6</v>
      </c>
      <c r="V69" s="36">
        <v>5</v>
      </c>
      <c r="W69" s="56">
        <f t="shared" si="20"/>
        <v>85</v>
      </c>
    </row>
    <row r="70" spans="1:23" ht="12.75">
      <c r="A70" s="53" t="s">
        <v>7</v>
      </c>
      <c r="B70" s="106" t="str">
        <f>B18</f>
        <v>Hanuska Ondrej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4</v>
      </c>
      <c r="F73" s="59">
        <f t="shared" si="21"/>
        <v>5</v>
      </c>
      <c r="G73" s="59">
        <f t="shared" si="21"/>
        <v>4</v>
      </c>
      <c r="H73" s="59">
        <f t="shared" si="21"/>
        <v>3</v>
      </c>
      <c r="I73" s="59">
        <f t="shared" si="21"/>
        <v>5</v>
      </c>
      <c r="J73" s="59">
        <f t="shared" si="21"/>
        <v>4</v>
      </c>
      <c r="K73" s="59">
        <f t="shared" si="21"/>
        <v>4</v>
      </c>
      <c r="L73" s="59">
        <f t="shared" si="21"/>
        <v>6</v>
      </c>
      <c r="M73" s="59">
        <f t="shared" si="21"/>
        <v>5</v>
      </c>
      <c r="N73" s="59">
        <f t="shared" si="21"/>
        <v>5</v>
      </c>
      <c r="O73" s="59">
        <f t="shared" si="21"/>
        <v>4</v>
      </c>
      <c r="P73" s="59">
        <f t="shared" si="21"/>
        <v>6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6</v>
      </c>
      <c r="U73" s="59">
        <f t="shared" si="21"/>
        <v>6</v>
      </c>
      <c r="V73" s="59">
        <f t="shared" si="21"/>
        <v>5</v>
      </c>
      <c r="W73" s="60">
        <f t="shared" si="20"/>
        <v>85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Dlhopolec Ján</v>
      </c>
      <c r="C90" s="121"/>
      <c r="D90" s="122" t="s">
        <v>28</v>
      </c>
      <c r="E90" s="71">
        <f aca="true" t="shared" si="24" ref="E90:V90">E33</f>
        <v>4</v>
      </c>
      <c r="F90" s="71">
        <f t="shared" si="24"/>
        <v>5</v>
      </c>
      <c r="G90" s="71">
        <f t="shared" si="24"/>
        <v>4</v>
      </c>
      <c r="H90" s="71">
        <f t="shared" si="24"/>
        <v>4</v>
      </c>
      <c r="I90" s="71">
        <f t="shared" si="24"/>
        <v>6</v>
      </c>
      <c r="J90" s="71">
        <f t="shared" si="24"/>
        <v>5</v>
      </c>
      <c r="K90" s="71">
        <f t="shared" si="24"/>
        <v>4</v>
      </c>
      <c r="L90" s="71">
        <f t="shared" si="24"/>
        <v>4</v>
      </c>
      <c r="M90" s="71">
        <f t="shared" si="24"/>
        <v>5</v>
      </c>
      <c r="N90" s="71">
        <f t="shared" si="24"/>
        <v>6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4</v>
      </c>
      <c r="T90" s="71">
        <f t="shared" si="24"/>
        <v>5</v>
      </c>
      <c r="U90" s="71">
        <f t="shared" si="24"/>
        <v>5</v>
      </c>
      <c r="V90" s="71">
        <f t="shared" si="24"/>
        <v>4</v>
      </c>
      <c r="W90" s="56">
        <f aca="true" t="shared" si="25" ref="W90:W95">SUM(E90:V90)</f>
        <v>85</v>
      </c>
    </row>
    <row r="91" spans="1:23" ht="13.5" thickBot="1">
      <c r="A91" s="72">
        <v>2</v>
      </c>
      <c r="B91" s="123" t="str">
        <f>B40</f>
        <v>Babic Ján</v>
      </c>
      <c r="C91" s="123"/>
      <c r="D91" s="122"/>
      <c r="E91" s="65">
        <f aca="true" t="shared" si="26" ref="E91:V91">E43</f>
        <v>7</v>
      </c>
      <c r="F91" s="65">
        <f t="shared" si="26"/>
        <v>7</v>
      </c>
      <c r="G91" s="65">
        <f t="shared" si="26"/>
        <v>4</v>
      </c>
      <c r="H91" s="65">
        <f t="shared" si="26"/>
        <v>3</v>
      </c>
      <c r="I91" s="65">
        <f t="shared" si="26"/>
        <v>6</v>
      </c>
      <c r="J91" s="65">
        <f t="shared" si="26"/>
        <v>3</v>
      </c>
      <c r="K91" s="65">
        <f t="shared" si="26"/>
        <v>5</v>
      </c>
      <c r="L91" s="65">
        <f t="shared" si="26"/>
        <v>8</v>
      </c>
      <c r="M91" s="65">
        <f t="shared" si="26"/>
        <v>8</v>
      </c>
      <c r="N91" s="65">
        <f t="shared" si="26"/>
        <v>5</v>
      </c>
      <c r="O91" s="65">
        <f t="shared" si="26"/>
        <v>4</v>
      </c>
      <c r="P91" s="65">
        <f t="shared" si="26"/>
        <v>4</v>
      </c>
      <c r="Q91" s="65">
        <f t="shared" si="26"/>
        <v>6</v>
      </c>
      <c r="R91" s="65">
        <f t="shared" si="26"/>
        <v>6</v>
      </c>
      <c r="S91" s="65">
        <f t="shared" si="26"/>
        <v>3</v>
      </c>
      <c r="T91" s="65">
        <f t="shared" si="26"/>
        <v>6</v>
      </c>
      <c r="U91" s="65">
        <f t="shared" si="26"/>
        <v>5</v>
      </c>
      <c r="V91" s="65">
        <f t="shared" si="26"/>
        <v>4</v>
      </c>
      <c r="W91" s="56">
        <f t="shared" si="25"/>
        <v>94</v>
      </c>
    </row>
    <row r="92" spans="1:23" ht="13.5" thickBot="1">
      <c r="A92" s="72">
        <v>3</v>
      </c>
      <c r="B92" s="123" t="str">
        <f>B50</f>
        <v>Kanka Jaroslav</v>
      </c>
      <c r="C92" s="123"/>
      <c r="D92" s="122"/>
      <c r="E92" s="65">
        <f aca="true" t="shared" si="27" ref="E92:V92">E53</f>
        <v>6</v>
      </c>
      <c r="F92" s="65">
        <f t="shared" si="27"/>
        <v>5</v>
      </c>
      <c r="G92" s="65">
        <f t="shared" si="27"/>
        <v>5</v>
      </c>
      <c r="H92" s="65">
        <f t="shared" si="27"/>
        <v>3</v>
      </c>
      <c r="I92" s="65">
        <f t="shared" si="27"/>
        <v>5</v>
      </c>
      <c r="J92" s="65">
        <f t="shared" si="27"/>
        <v>4</v>
      </c>
      <c r="K92" s="65">
        <f t="shared" si="27"/>
        <v>7</v>
      </c>
      <c r="L92" s="65">
        <f t="shared" si="27"/>
        <v>5</v>
      </c>
      <c r="M92" s="65">
        <f t="shared" si="27"/>
        <v>7</v>
      </c>
      <c r="N92" s="65">
        <f t="shared" si="27"/>
        <v>8</v>
      </c>
      <c r="O92" s="65">
        <f t="shared" si="27"/>
        <v>3</v>
      </c>
      <c r="P92" s="65">
        <f t="shared" si="27"/>
        <v>5</v>
      </c>
      <c r="Q92" s="65">
        <f t="shared" si="27"/>
        <v>4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6</v>
      </c>
      <c r="V92" s="65">
        <f t="shared" si="27"/>
        <v>6</v>
      </c>
      <c r="W92" s="56">
        <f t="shared" si="25"/>
        <v>92</v>
      </c>
    </row>
    <row r="93" spans="1:23" ht="13.5" thickBot="1">
      <c r="A93" s="72">
        <v>4</v>
      </c>
      <c r="B93" s="123" t="str">
        <f>B60</f>
        <v>Chudý Ondrej</v>
      </c>
      <c r="C93" s="123"/>
      <c r="D93" s="122"/>
      <c r="E93" s="65">
        <f aca="true" t="shared" si="28" ref="E93:V93">E63</f>
        <v>9</v>
      </c>
      <c r="F93" s="65">
        <f t="shared" si="28"/>
        <v>6</v>
      </c>
      <c r="G93" s="65">
        <f t="shared" si="28"/>
        <v>4</v>
      </c>
      <c r="H93" s="65">
        <f t="shared" si="28"/>
        <v>7</v>
      </c>
      <c r="I93" s="65">
        <f t="shared" si="28"/>
        <v>7</v>
      </c>
      <c r="J93" s="65">
        <f t="shared" si="28"/>
        <v>6</v>
      </c>
      <c r="K93" s="65">
        <f t="shared" si="28"/>
        <v>6</v>
      </c>
      <c r="L93" s="65">
        <f t="shared" si="28"/>
        <v>6</v>
      </c>
      <c r="M93" s="65">
        <f t="shared" si="28"/>
        <v>9</v>
      </c>
      <c r="N93" s="65">
        <f t="shared" si="28"/>
        <v>11</v>
      </c>
      <c r="O93" s="65">
        <f t="shared" si="28"/>
        <v>6</v>
      </c>
      <c r="P93" s="65">
        <f t="shared" si="28"/>
        <v>8</v>
      </c>
      <c r="Q93" s="65">
        <f t="shared" si="28"/>
        <v>4</v>
      </c>
      <c r="R93" s="65">
        <f t="shared" si="28"/>
        <v>5</v>
      </c>
      <c r="S93" s="65">
        <f t="shared" si="28"/>
        <v>3</v>
      </c>
      <c r="T93" s="65">
        <f t="shared" si="28"/>
        <v>6</v>
      </c>
      <c r="U93" s="65">
        <f t="shared" si="28"/>
        <v>5</v>
      </c>
      <c r="V93" s="65">
        <f t="shared" si="28"/>
        <v>5</v>
      </c>
      <c r="W93" s="56">
        <f t="shared" si="25"/>
        <v>113</v>
      </c>
    </row>
    <row r="94" spans="1:23" ht="13.5" thickBot="1">
      <c r="A94" s="72">
        <v>5</v>
      </c>
      <c r="B94" s="123" t="str">
        <f>B70</f>
        <v>Hanuska Ondrej</v>
      </c>
      <c r="C94" s="123"/>
      <c r="D94" s="122"/>
      <c r="E94" s="65">
        <f aca="true" t="shared" si="29" ref="E94:V94">E73</f>
        <v>4</v>
      </c>
      <c r="F94" s="65">
        <f t="shared" si="29"/>
        <v>5</v>
      </c>
      <c r="G94" s="65">
        <f t="shared" si="29"/>
        <v>4</v>
      </c>
      <c r="H94" s="65">
        <f t="shared" si="29"/>
        <v>3</v>
      </c>
      <c r="I94" s="65">
        <f t="shared" si="29"/>
        <v>5</v>
      </c>
      <c r="J94" s="65">
        <f t="shared" si="29"/>
        <v>4</v>
      </c>
      <c r="K94" s="65">
        <f t="shared" si="29"/>
        <v>4</v>
      </c>
      <c r="L94" s="65">
        <f t="shared" si="29"/>
        <v>6</v>
      </c>
      <c r="M94" s="65">
        <f t="shared" si="29"/>
        <v>5</v>
      </c>
      <c r="N94" s="65">
        <f t="shared" si="29"/>
        <v>5</v>
      </c>
      <c r="O94" s="65">
        <f t="shared" si="29"/>
        <v>4</v>
      </c>
      <c r="P94" s="65">
        <f t="shared" si="29"/>
        <v>6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6</v>
      </c>
      <c r="U94" s="65">
        <f t="shared" si="29"/>
        <v>6</v>
      </c>
      <c r="V94" s="65">
        <f t="shared" si="29"/>
        <v>5</v>
      </c>
      <c r="W94" s="56">
        <f t="shared" si="25"/>
        <v>85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1">
      <selection activeCell="AE69" sqref="AE6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</v>
      </c>
      <c r="C6" s="29">
        <v>11.1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</v>
      </c>
      <c r="C9" s="29">
        <v>11.5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13.3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5" t="s">
        <v>7</v>
      </c>
      <c r="B30" s="106" t="str">
        <f>B6</f>
        <v> 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6" t="str">
        <f>B9</f>
        <v> 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6" t="str">
        <f>B12</f>
        <v> 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 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 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 </v>
      </c>
      <c r="C90" s="121"/>
      <c r="D90" s="122" t="s">
        <v>28</v>
      </c>
      <c r="E90" s="71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71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23" t="str">
        <f>B40</f>
        <v> </v>
      </c>
      <c r="C91" s="123"/>
      <c r="D91" s="12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23" t="str">
        <f>B50</f>
        <v> </v>
      </c>
      <c r="C92" s="123"/>
      <c r="D92" s="122"/>
      <c r="E92" s="65">
        <f aca="true" t="shared" si="27" ref="E92:V92">E53</f>
        <v>0</v>
      </c>
      <c r="F92" s="65">
        <f t="shared" si="27"/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65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23" t="str">
        <f>B60</f>
        <v> </v>
      </c>
      <c r="C93" s="123"/>
      <c r="D93" s="12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23" t="str">
        <f>B70</f>
        <v> </v>
      </c>
      <c r="C94" s="123"/>
      <c r="D94" s="12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V10" sqref="E10:V10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8515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133</v>
      </c>
      <c r="B2" s="11">
        <v>71.9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45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42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49</v>
      </c>
      <c r="C6" s="29">
        <v>27.1</v>
      </c>
      <c r="D6" s="30">
        <f>IF(C6="ZK",$X$3,ROUND(SUM(C6*$A$2/$C$2-($W$2-$B$2)),0))</f>
        <v>32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1</v>
      </c>
      <c r="I6" s="30">
        <f t="shared" si="0"/>
        <v>1</v>
      </c>
      <c r="J6" s="30">
        <f t="shared" si="0"/>
        <v>3</v>
      </c>
      <c r="K6" s="30">
        <f t="shared" si="0"/>
        <v>2</v>
      </c>
      <c r="L6" s="30">
        <f t="shared" si="0"/>
        <v>3</v>
      </c>
      <c r="M6" s="30">
        <f t="shared" si="0"/>
        <v>0</v>
      </c>
      <c r="N6" s="30">
        <f t="shared" si="0"/>
        <v>1</v>
      </c>
      <c r="O6" s="30">
        <f t="shared" si="0"/>
        <v>4</v>
      </c>
      <c r="P6" s="30">
        <f t="shared" si="0"/>
        <v>0</v>
      </c>
      <c r="Q6" s="30">
        <f t="shared" si="0"/>
        <v>3</v>
      </c>
      <c r="R6" s="30">
        <f t="shared" si="0"/>
        <v>3</v>
      </c>
      <c r="S6" s="30">
        <f t="shared" si="0"/>
        <v>0</v>
      </c>
      <c r="T6" s="30">
        <f t="shared" si="0"/>
        <v>3</v>
      </c>
      <c r="U6" s="30">
        <f t="shared" si="0"/>
        <v>0</v>
      </c>
      <c r="V6" s="30">
        <f t="shared" si="0"/>
        <v>1</v>
      </c>
      <c r="W6" s="30">
        <f>SUM(E6:V6)</f>
        <v>30</v>
      </c>
      <c r="X6" s="31">
        <f>IF(C6&gt;-50,IF(X7=TRUE,"s",SUM(E7:V7)),"z")</f>
        <v>114</v>
      </c>
      <c r="Y6" s="31">
        <f>IF(X7=TRUE,"s",SUM(N7:V7))</f>
        <v>59</v>
      </c>
      <c r="Z6" s="31">
        <f>IF(X7=TRUE,"s",SUM(Q7:W7))</f>
        <v>40</v>
      </c>
      <c r="AA6" s="31">
        <f>IF(X7=TRUE,"s",SUM(T7:V7))</f>
        <v>24</v>
      </c>
      <c r="AB6" s="31">
        <f>IF(X7=TRUE,"s",SUM(V7))</f>
        <v>7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7</v>
      </c>
      <c r="G7" s="36">
        <v>5</v>
      </c>
      <c r="H7" s="36">
        <v>6</v>
      </c>
      <c r="I7" s="36">
        <v>8</v>
      </c>
      <c r="J7" s="36">
        <v>4</v>
      </c>
      <c r="K7" s="36">
        <v>5</v>
      </c>
      <c r="L7" s="36">
        <v>5</v>
      </c>
      <c r="M7" s="36">
        <v>9</v>
      </c>
      <c r="N7" s="36">
        <v>8</v>
      </c>
      <c r="O7" s="36">
        <v>3</v>
      </c>
      <c r="P7" s="36">
        <v>8</v>
      </c>
      <c r="Q7" s="36">
        <v>5</v>
      </c>
      <c r="R7" s="36">
        <v>5</v>
      </c>
      <c r="S7" s="36">
        <v>6</v>
      </c>
      <c r="T7" s="36">
        <v>6</v>
      </c>
      <c r="U7" s="36">
        <v>11</v>
      </c>
      <c r="V7" s="36">
        <v>7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99</v>
      </c>
      <c r="C9" s="29">
        <v>28.7</v>
      </c>
      <c r="D9" s="30">
        <f>IF(C9="ZK",$X$3,ROUND(SUM(C9*$A$2/$C$2-($W$2-$B$2)),0))</f>
        <v>34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0</v>
      </c>
      <c r="H9" s="30">
        <f t="shared" si="2"/>
        <v>1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2</v>
      </c>
      <c r="O9" s="30">
        <f t="shared" si="2"/>
        <v>2</v>
      </c>
      <c r="P9" s="30">
        <f t="shared" si="2"/>
        <v>1</v>
      </c>
      <c r="Q9" s="30">
        <f t="shared" si="2"/>
        <v>2</v>
      </c>
      <c r="R9" s="30">
        <f t="shared" si="2"/>
        <v>1</v>
      </c>
      <c r="S9" s="30">
        <f t="shared" si="2"/>
        <v>2</v>
      </c>
      <c r="T9" s="30">
        <f t="shared" si="2"/>
        <v>1</v>
      </c>
      <c r="U9" s="30">
        <f t="shared" si="2"/>
        <v>1</v>
      </c>
      <c r="V9" s="30">
        <f t="shared" si="2"/>
        <v>0</v>
      </c>
      <c r="W9" s="30">
        <f>SUM(E9:V9)</f>
        <v>15</v>
      </c>
      <c r="X9" s="31">
        <f>IF(C9&gt;-50,IF(X10=TRUE,"s",SUM(E10:V10)),"z")</f>
        <v>146</v>
      </c>
      <c r="Y9" s="31">
        <f>IF(X10=TRUE,"s",SUM(N10:V10))</f>
        <v>62</v>
      </c>
      <c r="Z9" s="31">
        <f>IF(X10=TRUE,"s",SUM(Q10:W10))</f>
        <v>43</v>
      </c>
      <c r="AA9" s="31">
        <f>IF(X10=TRUE,"s",SUM(T10:V10))</f>
        <v>25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7</v>
      </c>
      <c r="F10" s="36">
        <v>7</v>
      </c>
      <c r="G10" s="36">
        <v>9</v>
      </c>
      <c r="H10" s="36">
        <v>6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7</v>
      </c>
      <c r="O10" s="36">
        <v>5</v>
      </c>
      <c r="P10" s="36">
        <v>7</v>
      </c>
      <c r="Q10" s="36">
        <v>6</v>
      </c>
      <c r="R10" s="36">
        <v>7</v>
      </c>
      <c r="S10" s="36">
        <v>5</v>
      </c>
      <c r="T10" s="36">
        <v>8</v>
      </c>
      <c r="U10" s="36">
        <v>6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36</v>
      </c>
      <c r="D12" s="30">
        <f>IF(C12="ZK",$X$3,ROUND(SUM(C12*$A$2/$C$2-($W$2-$B$2)),0))</f>
        <v>42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3</v>
      </c>
      <c r="W12" s="30">
        <f>SUM(E12:V12)</f>
        <v>3</v>
      </c>
      <c r="X12" s="31">
        <f>IF(C12&gt;-50,IF(X13=TRUE,"s",SUM(E13:V13)),"z")</f>
        <v>192</v>
      </c>
      <c r="Y12" s="31">
        <f>IF(X13=TRUE,"s",SUM(N13:V13))</f>
        <v>93</v>
      </c>
      <c r="Z12" s="31">
        <f>IF(X13=TRUE,"s",SUM(Q13:W13))</f>
        <v>60</v>
      </c>
      <c r="AA12" s="31">
        <f>IF(X13=TRUE,"s",SUM(T13:V13))</f>
        <v>27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5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5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42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5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42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2.75">
      <c r="B25" t="s">
        <v>7</v>
      </c>
    </row>
    <row r="88" ht="12.75">
      <c r="AA88" s="5" t="s">
        <v>7</v>
      </c>
    </row>
    <row r="90" ht="13.5" customHeight="1"/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1"/>
  <sheetViews>
    <sheetView zoomScalePageLayoutView="0" workbookViewId="0" topLeftCell="A4">
      <selection activeCell="O17" sqref="O17"/>
    </sheetView>
  </sheetViews>
  <sheetFormatPr defaultColWidth="12.57421875" defaultRowHeight="12.75"/>
  <cols>
    <col min="1" max="1" width="7.7109375" style="0" customWidth="1"/>
    <col min="2" max="2" width="10.57421875" style="0" customWidth="1"/>
    <col min="3" max="3" width="12.57421875" style="0" customWidth="1"/>
    <col min="4" max="4" width="23.28125" style="0" customWidth="1"/>
    <col min="5" max="5" width="11.421875" style="0" customWidth="1"/>
    <col min="6" max="6" width="11.00390625" style="0" customWidth="1"/>
    <col min="7" max="7" width="5.140625" style="0" customWidth="1"/>
    <col min="8" max="8" width="36.42187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7" ht="23.25">
      <c r="C2" s="85" t="s">
        <v>70</v>
      </c>
      <c r="E2" s="103" t="s">
        <v>71</v>
      </c>
      <c r="F2" s="103"/>
      <c r="G2" s="103"/>
    </row>
    <row r="3" spans="3:4" ht="12.75">
      <c r="C3" s="88" t="s">
        <v>42</v>
      </c>
      <c r="D3" s="79"/>
    </row>
    <row r="4" spans="3:4" ht="12.75">
      <c r="C4" s="107" t="s">
        <v>117</v>
      </c>
      <c r="D4" s="107"/>
    </row>
    <row r="5" spans="5:13" ht="15.75">
      <c r="E5" s="101" t="s">
        <v>118</v>
      </c>
      <c r="F5" s="80"/>
      <c r="G5" s="80"/>
      <c r="H5" s="80"/>
      <c r="I5" s="80"/>
      <c r="J5" s="80"/>
      <c r="K5" s="80"/>
      <c r="L5" s="80"/>
      <c r="M5" s="80"/>
    </row>
    <row r="7" ht="12.75" customHeight="1" thickBot="1"/>
    <row r="8" spans="2:10" ht="24.75" customHeight="1" thickBot="1">
      <c r="B8" s="119" t="s">
        <v>35</v>
      </c>
      <c r="C8" s="149" t="s">
        <v>27</v>
      </c>
      <c r="D8" s="120"/>
      <c r="E8" s="150" t="s">
        <v>43</v>
      </c>
      <c r="F8" s="147" t="s">
        <v>36</v>
      </c>
      <c r="H8" s="120" t="s">
        <v>37</v>
      </c>
      <c r="I8" s="120" t="s">
        <v>38</v>
      </c>
      <c r="J8" s="120" t="s">
        <v>39</v>
      </c>
    </row>
    <row r="9" spans="2:10" ht="13.5" thickBot="1">
      <c r="B9" s="119"/>
      <c r="C9" s="120"/>
      <c r="D9" s="120"/>
      <c r="E9" s="151"/>
      <c r="F9" s="147"/>
      <c r="H9" s="148"/>
      <c r="I9" s="148"/>
      <c r="J9" s="148"/>
    </row>
    <row r="10" spans="2:13" ht="20.25" customHeight="1" thickBot="1">
      <c r="B10" s="129" t="s">
        <v>73</v>
      </c>
      <c r="C10" s="132" t="s">
        <v>60</v>
      </c>
      <c r="D10" s="133"/>
      <c r="E10" s="96">
        <v>0</v>
      </c>
      <c r="F10" s="134">
        <v>0</v>
      </c>
      <c r="H10" s="195" t="s">
        <v>89</v>
      </c>
      <c r="I10" s="191">
        <v>108</v>
      </c>
      <c r="J10" s="186">
        <v>1</v>
      </c>
      <c r="K10" s="86" t="s">
        <v>7</v>
      </c>
      <c r="L10" s="86" t="s">
        <v>7</v>
      </c>
      <c r="M10" s="86" t="s">
        <v>7</v>
      </c>
    </row>
    <row r="11" spans="1:10" ht="20.25" customHeight="1" thickBot="1">
      <c r="A11">
        <v>1</v>
      </c>
      <c r="B11" s="130"/>
      <c r="C11" s="137" t="s">
        <v>66</v>
      </c>
      <c r="D11" s="138"/>
      <c r="E11" s="92">
        <v>0</v>
      </c>
      <c r="F11" s="135"/>
      <c r="H11" s="95" t="s">
        <v>78</v>
      </c>
      <c r="I11" s="192">
        <v>104</v>
      </c>
      <c r="J11" s="187">
        <v>2</v>
      </c>
    </row>
    <row r="12" spans="2:10" ht="20.25" customHeight="1" thickBot="1">
      <c r="B12" s="130"/>
      <c r="C12" s="137" t="s">
        <v>59</v>
      </c>
      <c r="D12" s="138"/>
      <c r="E12" s="92">
        <v>0</v>
      </c>
      <c r="F12" s="135"/>
      <c r="H12" s="95" t="s">
        <v>79</v>
      </c>
      <c r="I12" s="192">
        <v>101</v>
      </c>
      <c r="J12" s="188">
        <v>3</v>
      </c>
    </row>
    <row r="13" spans="2:10" ht="20.25" customHeight="1" thickBot="1" thickTop="1">
      <c r="B13" s="131"/>
      <c r="C13" s="137" t="s">
        <v>61</v>
      </c>
      <c r="D13" s="138"/>
      <c r="E13" s="98">
        <v>0</v>
      </c>
      <c r="F13" s="136"/>
      <c r="H13" s="95" t="s">
        <v>76</v>
      </c>
      <c r="I13" s="192">
        <v>99</v>
      </c>
      <c r="J13" s="189">
        <v>4</v>
      </c>
    </row>
    <row r="14" spans="2:10" ht="21" customHeight="1" thickBot="1">
      <c r="B14" s="129" t="s">
        <v>87</v>
      </c>
      <c r="C14" s="132" t="s">
        <v>94</v>
      </c>
      <c r="D14" s="154"/>
      <c r="E14" s="99">
        <v>20</v>
      </c>
      <c r="F14" s="134">
        <v>81</v>
      </c>
      <c r="H14" s="95" t="s">
        <v>77</v>
      </c>
      <c r="I14" s="192">
        <v>96</v>
      </c>
      <c r="J14" s="187">
        <v>5</v>
      </c>
    </row>
    <row r="15" spans="1:10" ht="20.25" customHeight="1" thickBot="1">
      <c r="A15">
        <v>2</v>
      </c>
      <c r="B15" s="144"/>
      <c r="C15" s="146" t="s">
        <v>58</v>
      </c>
      <c r="D15" s="155"/>
      <c r="E15" s="99">
        <v>23</v>
      </c>
      <c r="F15" s="152"/>
      <c r="H15" s="194" t="s">
        <v>75</v>
      </c>
      <c r="I15" s="192">
        <v>90</v>
      </c>
      <c r="J15" s="190">
        <v>6</v>
      </c>
    </row>
    <row r="16" spans="2:10" ht="21" customHeight="1" thickBot="1">
      <c r="B16" s="144"/>
      <c r="C16" s="146" t="s">
        <v>98</v>
      </c>
      <c r="D16" s="155"/>
      <c r="E16" s="99">
        <v>38</v>
      </c>
      <c r="F16" s="152"/>
      <c r="H16" s="95" t="s">
        <v>87</v>
      </c>
      <c r="I16" s="192">
        <v>81</v>
      </c>
      <c r="J16" s="190">
        <v>7</v>
      </c>
    </row>
    <row r="17" spans="2:10" ht="15.75" customHeight="1" thickBot="1">
      <c r="B17" s="158"/>
      <c r="C17" s="156" t="s">
        <v>99</v>
      </c>
      <c r="D17" s="157"/>
      <c r="E17" s="97">
        <v>15</v>
      </c>
      <c r="F17" s="153"/>
      <c r="H17" s="196" t="s">
        <v>73</v>
      </c>
      <c r="I17" s="192" t="s">
        <v>107</v>
      </c>
      <c r="J17" s="190">
        <v>8</v>
      </c>
    </row>
    <row r="18" spans="2:10" ht="20.25" customHeight="1" thickBot="1">
      <c r="B18" s="129" t="s">
        <v>89</v>
      </c>
      <c r="C18" s="132" t="s">
        <v>100</v>
      </c>
      <c r="D18" s="133"/>
      <c r="E18" s="96">
        <v>36</v>
      </c>
      <c r="F18" s="134">
        <v>108</v>
      </c>
      <c r="H18" s="95" t="s">
        <v>88</v>
      </c>
      <c r="I18" s="192" t="s">
        <v>107</v>
      </c>
      <c r="J18" s="190">
        <v>9</v>
      </c>
    </row>
    <row r="19" spans="2:10" ht="20.25" customHeight="1" thickBot="1">
      <c r="B19" s="144"/>
      <c r="C19" s="146" t="s">
        <v>101</v>
      </c>
      <c r="D19" s="155"/>
      <c r="E19" s="96">
        <v>29</v>
      </c>
      <c r="F19" s="145"/>
      <c r="H19" s="111" t="s">
        <v>123</v>
      </c>
      <c r="I19" s="193" t="s">
        <v>107</v>
      </c>
      <c r="J19" s="190">
        <v>10</v>
      </c>
    </row>
    <row r="20" spans="1:8" ht="21" customHeight="1">
      <c r="A20">
        <v>3</v>
      </c>
      <c r="B20" s="130"/>
      <c r="C20" s="137" t="s">
        <v>102</v>
      </c>
      <c r="D20" s="138"/>
      <c r="E20" s="92">
        <v>37</v>
      </c>
      <c r="F20" s="135"/>
      <c r="H20" s="99" t="s">
        <v>7</v>
      </c>
    </row>
    <row r="21" spans="2:6" ht="20.25" customHeight="1" thickBot="1">
      <c r="B21" s="131"/>
      <c r="C21" s="139" t="s">
        <v>119</v>
      </c>
      <c r="D21" s="140"/>
      <c r="E21" s="98">
        <v>35</v>
      </c>
      <c r="F21" s="136"/>
    </row>
    <row r="22" spans="2:17" ht="20.25" customHeight="1">
      <c r="B22" s="129" t="s">
        <v>75</v>
      </c>
      <c r="C22" s="146" t="s">
        <v>83</v>
      </c>
      <c r="D22" s="138"/>
      <c r="E22" s="96">
        <v>33</v>
      </c>
      <c r="F22" s="134"/>
      <c r="H22" s="107"/>
      <c r="Q22" s="64"/>
    </row>
    <row r="23" spans="1:6" ht="20.25" customHeight="1">
      <c r="A23">
        <v>4</v>
      </c>
      <c r="B23" s="130"/>
      <c r="C23" s="137" t="s">
        <v>121</v>
      </c>
      <c r="D23" s="138"/>
      <c r="E23" s="92">
        <v>30</v>
      </c>
      <c r="F23" s="135"/>
    </row>
    <row r="24" spans="2:6" ht="20.25" customHeight="1">
      <c r="B24" s="130"/>
      <c r="C24" s="137" t="s">
        <v>104</v>
      </c>
      <c r="D24" s="138"/>
      <c r="E24" s="92">
        <v>0</v>
      </c>
      <c r="F24" s="135"/>
    </row>
    <row r="25" spans="2:6" ht="20.25" customHeight="1" thickBot="1">
      <c r="B25" s="131"/>
      <c r="C25" s="139"/>
      <c r="D25" s="140"/>
      <c r="E25" s="98"/>
      <c r="F25" s="136"/>
    </row>
    <row r="26" spans="2:6" ht="21" customHeight="1">
      <c r="B26" s="129" t="s">
        <v>77</v>
      </c>
      <c r="C26" s="132" t="s">
        <v>65</v>
      </c>
      <c r="D26" s="133"/>
      <c r="E26" s="96">
        <v>36</v>
      </c>
      <c r="F26" s="134">
        <v>96</v>
      </c>
    </row>
    <row r="27" spans="1:6" ht="20.25" customHeight="1">
      <c r="A27">
        <v>5</v>
      </c>
      <c r="B27" s="130"/>
      <c r="C27" s="137" t="s">
        <v>64</v>
      </c>
      <c r="D27" s="138"/>
      <c r="E27" s="92">
        <v>30</v>
      </c>
      <c r="F27" s="135"/>
    </row>
    <row r="28" spans="2:6" ht="20.25" customHeight="1">
      <c r="B28" s="130"/>
      <c r="C28" s="137" t="s">
        <v>48</v>
      </c>
      <c r="D28" s="138"/>
      <c r="E28" s="92">
        <v>17</v>
      </c>
      <c r="F28" s="135"/>
    </row>
    <row r="29" spans="2:6" ht="20.25" customHeight="1" thickBot="1">
      <c r="B29" s="131"/>
      <c r="C29" s="139" t="s">
        <v>49</v>
      </c>
      <c r="D29" s="140"/>
      <c r="E29" s="98">
        <v>30</v>
      </c>
      <c r="F29" s="136"/>
    </row>
    <row r="30" spans="2:16" ht="20.25" customHeight="1">
      <c r="B30" s="141" t="s">
        <v>76</v>
      </c>
      <c r="C30" s="132" t="s">
        <v>97</v>
      </c>
      <c r="D30" s="133"/>
      <c r="E30" s="96">
        <v>32</v>
      </c>
      <c r="F30" s="134">
        <v>99</v>
      </c>
      <c r="P30" t="s">
        <v>7</v>
      </c>
    </row>
    <row r="31" spans="1:6" ht="20.25" customHeight="1">
      <c r="A31">
        <v>6</v>
      </c>
      <c r="B31" s="142"/>
      <c r="C31" s="137" t="s">
        <v>120</v>
      </c>
      <c r="D31" s="138"/>
      <c r="E31" s="92">
        <v>33</v>
      </c>
      <c r="F31" s="135"/>
    </row>
    <row r="32" spans="2:6" ht="20.25" customHeight="1">
      <c r="B32" s="142"/>
      <c r="C32" s="137" t="s">
        <v>47</v>
      </c>
      <c r="D32" s="138"/>
      <c r="E32" s="92">
        <v>23</v>
      </c>
      <c r="F32" s="135"/>
    </row>
    <row r="33" spans="2:6" ht="20.25" customHeight="1" thickBot="1">
      <c r="B33" s="143"/>
      <c r="C33" s="139" t="s">
        <v>46</v>
      </c>
      <c r="D33" s="140"/>
      <c r="E33" s="98">
        <v>34</v>
      </c>
      <c r="F33" s="136"/>
    </row>
    <row r="34" spans="2:6" ht="20.25" customHeight="1">
      <c r="B34" s="129" t="s">
        <v>88</v>
      </c>
      <c r="C34" s="132" t="s">
        <v>7</v>
      </c>
      <c r="D34" s="133"/>
      <c r="E34" s="96" t="s">
        <v>7</v>
      </c>
      <c r="F34" s="134" t="s">
        <v>7</v>
      </c>
    </row>
    <row r="35" spans="1:6" ht="20.25" customHeight="1">
      <c r="A35">
        <v>7</v>
      </c>
      <c r="B35" s="130"/>
      <c r="C35" s="137" t="s">
        <v>7</v>
      </c>
      <c r="D35" s="138"/>
      <c r="E35" s="92" t="s">
        <v>7</v>
      </c>
      <c r="F35" s="135"/>
    </row>
    <row r="36" spans="2:6" ht="20.25" customHeight="1">
      <c r="B36" s="130"/>
      <c r="C36" s="137" t="s">
        <v>7</v>
      </c>
      <c r="D36" s="138"/>
      <c r="E36" s="92" t="s">
        <v>7</v>
      </c>
      <c r="F36" s="135"/>
    </row>
    <row r="37" spans="2:6" ht="20.25" customHeight="1" thickBot="1">
      <c r="B37" s="131"/>
      <c r="C37" s="137" t="s">
        <v>7</v>
      </c>
      <c r="D37" s="138"/>
      <c r="E37" s="98" t="s">
        <v>7</v>
      </c>
      <c r="F37" s="136"/>
    </row>
    <row r="38" spans="2:6" ht="20.25" customHeight="1">
      <c r="B38" s="159" t="s">
        <v>78</v>
      </c>
      <c r="C38" s="180" t="s">
        <v>122</v>
      </c>
      <c r="D38" s="181"/>
      <c r="E38" s="96">
        <v>37</v>
      </c>
      <c r="F38" s="134">
        <v>104</v>
      </c>
    </row>
    <row r="39" spans="1:6" ht="20.25" customHeight="1">
      <c r="A39" s="88">
        <v>8</v>
      </c>
      <c r="B39" s="178"/>
      <c r="C39" s="182" t="s">
        <v>63</v>
      </c>
      <c r="D39" s="183"/>
      <c r="E39" s="92">
        <v>36</v>
      </c>
      <c r="F39" s="135"/>
    </row>
    <row r="40" spans="2:6" ht="20.25" customHeight="1">
      <c r="B40" s="178"/>
      <c r="C40" s="182" t="s">
        <v>51</v>
      </c>
      <c r="D40" s="183"/>
      <c r="E40" s="92">
        <v>31</v>
      </c>
      <c r="F40" s="135"/>
    </row>
    <row r="41" spans="2:6" ht="20.25" customHeight="1" thickBot="1">
      <c r="B41" s="179"/>
      <c r="C41" s="184" t="s">
        <v>96</v>
      </c>
      <c r="D41" s="185"/>
      <c r="E41" s="98">
        <v>25</v>
      </c>
      <c r="F41" s="136"/>
    </row>
    <row r="42" spans="2:6" ht="20.25" customHeight="1">
      <c r="B42" s="129" t="s">
        <v>79</v>
      </c>
      <c r="C42" s="146" t="s">
        <v>105</v>
      </c>
      <c r="D42" s="138"/>
      <c r="E42" s="96">
        <v>37</v>
      </c>
      <c r="F42" s="134">
        <v>101</v>
      </c>
    </row>
    <row r="43" spans="1:6" ht="22.5" customHeight="1">
      <c r="A43" s="88">
        <v>9</v>
      </c>
      <c r="B43" s="130"/>
      <c r="C43" s="137" t="s">
        <v>54</v>
      </c>
      <c r="D43" s="138"/>
      <c r="E43" s="92">
        <v>24</v>
      </c>
      <c r="F43" s="135"/>
    </row>
    <row r="44" spans="2:6" ht="20.25" customHeight="1">
      <c r="B44" s="130"/>
      <c r="C44" s="137" t="s">
        <v>69</v>
      </c>
      <c r="D44" s="138"/>
      <c r="E44" s="92">
        <v>31</v>
      </c>
      <c r="F44" s="135"/>
    </row>
    <row r="45" spans="2:6" ht="23.25" customHeight="1" thickBot="1">
      <c r="B45" s="131"/>
      <c r="C45" s="139" t="s">
        <v>55</v>
      </c>
      <c r="D45" s="140"/>
      <c r="E45" s="98">
        <v>33</v>
      </c>
      <c r="F45" s="136"/>
    </row>
    <row r="46" spans="2:6" ht="20.25" customHeight="1">
      <c r="B46" s="129" t="s">
        <v>124</v>
      </c>
      <c r="C46" s="146"/>
      <c r="D46" s="138"/>
      <c r="E46" s="96"/>
      <c r="F46" s="134">
        <v>0</v>
      </c>
    </row>
    <row r="47" spans="1:6" ht="20.25" customHeight="1">
      <c r="A47" s="88">
        <v>10</v>
      </c>
      <c r="B47" s="130"/>
      <c r="C47" s="137"/>
      <c r="D47" s="138"/>
      <c r="E47" s="92"/>
      <c r="F47" s="135"/>
    </row>
    <row r="48" spans="2:6" ht="20.25" customHeight="1">
      <c r="B48" s="130"/>
      <c r="C48" s="137"/>
      <c r="D48" s="138"/>
      <c r="E48" s="92"/>
      <c r="F48" s="135"/>
    </row>
    <row r="49" spans="2:6" ht="20.25" customHeight="1" thickBot="1">
      <c r="B49" s="131"/>
      <c r="C49" s="139"/>
      <c r="D49" s="140"/>
      <c r="E49" s="98"/>
      <c r="F49" s="136"/>
    </row>
    <row r="50" ht="20.25" customHeight="1"/>
    <row r="51" ht="20.25" customHeight="1">
      <c r="A51" s="88" t="s">
        <v>7</v>
      </c>
    </row>
    <row r="52" ht="20.25" customHeight="1"/>
    <row r="53" ht="20.25" customHeight="1"/>
    <row r="54" ht="15" customHeight="1"/>
    <row r="55" ht="17.25" customHeight="1"/>
    <row r="56" ht="18" customHeight="1"/>
    <row r="57" ht="19.5" customHeight="1"/>
    <row r="58" ht="12.75" customHeight="1"/>
    <row r="62" ht="13.5" customHeight="1"/>
    <row r="68" ht="13.5" customHeight="1"/>
    <row r="74" ht="13.5" customHeight="1"/>
  </sheetData>
  <sheetProtection/>
  <mergeCells count="67">
    <mergeCell ref="B46:B49"/>
    <mergeCell ref="C46:D46"/>
    <mergeCell ref="F46:F49"/>
    <mergeCell ref="C47:D47"/>
    <mergeCell ref="C48:D48"/>
    <mergeCell ref="C49:D49"/>
    <mergeCell ref="B38:B41"/>
    <mergeCell ref="C38:D38"/>
    <mergeCell ref="F38:F41"/>
    <mergeCell ref="C39:D39"/>
    <mergeCell ref="C40:D40"/>
    <mergeCell ref="C41:D41"/>
    <mergeCell ref="B26:B29"/>
    <mergeCell ref="C13:D13"/>
    <mergeCell ref="B14:B17"/>
    <mergeCell ref="F26:F29"/>
    <mergeCell ref="C28:D28"/>
    <mergeCell ref="C29:D29"/>
    <mergeCell ref="C26:D26"/>
    <mergeCell ref="C25:D25"/>
    <mergeCell ref="C23:D23"/>
    <mergeCell ref="C19:D19"/>
    <mergeCell ref="F14:F17"/>
    <mergeCell ref="C24:D24"/>
    <mergeCell ref="C10:D10"/>
    <mergeCell ref="C14:D14"/>
    <mergeCell ref="C15:D15"/>
    <mergeCell ref="C16:D16"/>
    <mergeCell ref="C17:D17"/>
    <mergeCell ref="C18:D18"/>
    <mergeCell ref="C12:D12"/>
    <mergeCell ref="H8:H9"/>
    <mergeCell ref="I8:I9"/>
    <mergeCell ref="F8:F9"/>
    <mergeCell ref="J8:J9"/>
    <mergeCell ref="B8:B9"/>
    <mergeCell ref="C11:D11"/>
    <mergeCell ref="C8:D9"/>
    <mergeCell ref="E8:E9"/>
    <mergeCell ref="B10:B13"/>
    <mergeCell ref="F10:F13"/>
    <mergeCell ref="C36:D36"/>
    <mergeCell ref="C37:D37"/>
    <mergeCell ref="C27:D27"/>
    <mergeCell ref="B22:B25"/>
    <mergeCell ref="B18:B21"/>
    <mergeCell ref="F18:F21"/>
    <mergeCell ref="C20:D20"/>
    <mergeCell ref="C21:D21"/>
    <mergeCell ref="F22:F25"/>
    <mergeCell ref="C22:D22"/>
    <mergeCell ref="B30:B33"/>
    <mergeCell ref="C32:D32"/>
    <mergeCell ref="F30:F33"/>
    <mergeCell ref="B34:B37"/>
    <mergeCell ref="C34:D34"/>
    <mergeCell ref="F34:F37"/>
    <mergeCell ref="C35:D35"/>
    <mergeCell ref="C33:D33"/>
    <mergeCell ref="C30:D30"/>
    <mergeCell ref="C31:D31"/>
    <mergeCell ref="B42:B45"/>
    <mergeCell ref="C42:D42"/>
    <mergeCell ref="F42:F45"/>
    <mergeCell ref="C43:D43"/>
    <mergeCell ref="C44:D44"/>
    <mergeCell ref="C45:D4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C150"/>
  <sheetViews>
    <sheetView tabSelected="1" zoomScalePageLayoutView="0" workbookViewId="0" topLeftCell="A4">
      <selection activeCell="AA22" sqref="AA22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23.140625" style="0" customWidth="1"/>
    <col min="28" max="28" width="11.7109375" style="0" customWidth="1"/>
    <col min="29" max="29" width="9.57421875" style="0" customWidth="1"/>
  </cols>
  <sheetData>
    <row r="2" spans="3:24" ht="20.25">
      <c r="C2" s="85" t="s">
        <v>70</v>
      </c>
      <c r="I2" s="102" t="s">
        <v>71</v>
      </c>
      <c r="X2" s="81"/>
    </row>
    <row r="3" spans="3:4" ht="12.75">
      <c r="C3" s="88" t="s">
        <v>41</v>
      </c>
      <c r="D3" s="79"/>
    </row>
    <row r="4" spans="3:27" ht="12.75">
      <c r="C4" s="107" t="s">
        <v>116</v>
      </c>
      <c r="D4" s="107"/>
      <c r="AA4" s="64"/>
    </row>
    <row r="5" spans="5:13" ht="15.75">
      <c r="E5" s="101" t="s">
        <v>115</v>
      </c>
      <c r="F5" s="80"/>
      <c r="G5" s="80"/>
      <c r="H5" s="80"/>
      <c r="I5" s="80"/>
      <c r="J5" s="80"/>
      <c r="K5" s="80"/>
      <c r="L5" s="80"/>
      <c r="M5" s="80"/>
    </row>
    <row r="8" spans="2:29" ht="13.5" thickBot="1">
      <c r="B8" s="119" t="s">
        <v>40</v>
      </c>
      <c r="C8" s="120" t="s">
        <v>27</v>
      </c>
      <c r="D8" s="120"/>
      <c r="E8" s="69" t="s">
        <v>21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22</v>
      </c>
      <c r="AA8" s="120" t="s">
        <v>37</v>
      </c>
      <c r="AB8" s="120" t="s">
        <v>38</v>
      </c>
      <c r="AC8" s="120" t="s">
        <v>39</v>
      </c>
    </row>
    <row r="9" spans="2:29" ht="13.5" thickBot="1">
      <c r="B9" s="119"/>
      <c r="C9" s="120"/>
      <c r="D9" s="120"/>
      <c r="E9" s="74" t="s">
        <v>23</v>
      </c>
      <c r="F9" s="93">
        <v>4</v>
      </c>
      <c r="G9" s="93">
        <v>4</v>
      </c>
      <c r="H9" s="93">
        <v>4</v>
      </c>
      <c r="I9" s="93">
        <v>3</v>
      </c>
      <c r="J9" s="93">
        <v>5</v>
      </c>
      <c r="K9" s="93">
        <v>3</v>
      </c>
      <c r="L9" s="93">
        <v>4</v>
      </c>
      <c r="M9" s="93">
        <v>4</v>
      </c>
      <c r="N9" s="93">
        <v>5</v>
      </c>
      <c r="O9" s="93">
        <v>5</v>
      </c>
      <c r="P9" s="93">
        <v>3</v>
      </c>
      <c r="Q9" s="93">
        <v>4</v>
      </c>
      <c r="R9" s="93">
        <v>4</v>
      </c>
      <c r="S9" s="93">
        <v>4</v>
      </c>
      <c r="T9" s="93">
        <v>3</v>
      </c>
      <c r="U9" s="93">
        <v>5</v>
      </c>
      <c r="V9" s="93">
        <v>4</v>
      </c>
      <c r="W9" s="94">
        <v>4</v>
      </c>
      <c r="X9" s="52">
        <v>72</v>
      </c>
      <c r="AA9" s="120"/>
      <c r="AB9" s="120"/>
      <c r="AC9" s="120"/>
    </row>
    <row r="10" spans="2:29" ht="13.5" thickBot="1">
      <c r="B10" s="159" t="s">
        <v>73</v>
      </c>
      <c r="C10" s="161" t="s">
        <v>59</v>
      </c>
      <c r="D10" s="168"/>
      <c r="E10" s="82" t="s">
        <v>7</v>
      </c>
      <c r="F10" s="71">
        <v>5</v>
      </c>
      <c r="G10" s="71">
        <v>5</v>
      </c>
      <c r="H10" s="71">
        <v>4</v>
      </c>
      <c r="I10" s="71">
        <v>4</v>
      </c>
      <c r="J10" s="71">
        <v>11</v>
      </c>
      <c r="K10" s="71">
        <v>4</v>
      </c>
      <c r="L10" s="71">
        <v>5</v>
      </c>
      <c r="M10" s="71">
        <v>5</v>
      </c>
      <c r="N10" s="71">
        <v>6</v>
      </c>
      <c r="O10" s="71">
        <v>6</v>
      </c>
      <c r="P10" s="71">
        <v>5</v>
      </c>
      <c r="Q10" s="71">
        <v>5</v>
      </c>
      <c r="R10" s="71">
        <v>5</v>
      </c>
      <c r="S10" s="71">
        <v>6</v>
      </c>
      <c r="T10" s="71">
        <v>6</v>
      </c>
      <c r="U10" s="71">
        <v>6</v>
      </c>
      <c r="V10" s="71">
        <v>5</v>
      </c>
      <c r="W10" s="71">
        <v>5</v>
      </c>
      <c r="X10" s="87">
        <v>98</v>
      </c>
      <c r="Z10" s="15" t="s">
        <v>7</v>
      </c>
      <c r="AA10" s="110" t="s">
        <v>108</v>
      </c>
      <c r="AB10" s="100">
        <v>236</v>
      </c>
      <c r="AC10" s="90">
        <v>1</v>
      </c>
    </row>
    <row r="11" spans="2:29" ht="13.5" thickBot="1">
      <c r="B11" s="159"/>
      <c r="C11" s="128" t="s">
        <v>60</v>
      </c>
      <c r="D11" s="128"/>
      <c r="E11" s="83"/>
      <c r="F11" s="65">
        <v>4</v>
      </c>
      <c r="G11" s="65">
        <v>5</v>
      </c>
      <c r="H11" s="65">
        <v>4</v>
      </c>
      <c r="I11" s="65">
        <v>3</v>
      </c>
      <c r="J11" s="65">
        <v>6</v>
      </c>
      <c r="K11" s="65">
        <v>4</v>
      </c>
      <c r="L11" s="65">
        <v>4</v>
      </c>
      <c r="M11" s="65">
        <v>5</v>
      </c>
      <c r="N11" s="65">
        <v>6</v>
      </c>
      <c r="O11" s="65">
        <v>5</v>
      </c>
      <c r="P11" s="65">
        <v>3</v>
      </c>
      <c r="Q11" s="65">
        <v>5</v>
      </c>
      <c r="R11" s="65">
        <v>4</v>
      </c>
      <c r="S11" s="65">
        <v>4</v>
      </c>
      <c r="T11" s="65">
        <v>3</v>
      </c>
      <c r="U11" s="65">
        <v>7</v>
      </c>
      <c r="V11" s="65">
        <v>5</v>
      </c>
      <c r="W11" s="65">
        <v>6</v>
      </c>
      <c r="X11" s="87">
        <v>83</v>
      </c>
      <c r="Z11" s="15" t="s">
        <v>7</v>
      </c>
      <c r="AA11" s="89" t="s">
        <v>110</v>
      </c>
      <c r="AB11" s="86">
        <v>243</v>
      </c>
      <c r="AC11" s="60">
        <v>2</v>
      </c>
    </row>
    <row r="12" spans="1:29" ht="13.5" thickBot="1">
      <c r="A12">
        <v>1</v>
      </c>
      <c r="B12" s="159"/>
      <c r="C12" s="128" t="s">
        <v>61</v>
      </c>
      <c r="D12" s="128"/>
      <c r="E12" s="83"/>
      <c r="F12" s="65">
        <v>7</v>
      </c>
      <c r="G12" s="65">
        <v>5</v>
      </c>
      <c r="H12" s="65">
        <v>5</v>
      </c>
      <c r="I12" s="65">
        <v>4</v>
      </c>
      <c r="J12" s="65">
        <v>7</v>
      </c>
      <c r="K12" s="65">
        <v>9</v>
      </c>
      <c r="L12" s="65">
        <v>7</v>
      </c>
      <c r="M12" s="65">
        <v>6</v>
      </c>
      <c r="N12" s="65">
        <v>8</v>
      </c>
      <c r="O12" s="65">
        <v>9</v>
      </c>
      <c r="P12" s="65">
        <v>5</v>
      </c>
      <c r="Q12" s="65">
        <v>8</v>
      </c>
      <c r="R12" s="65">
        <v>11</v>
      </c>
      <c r="S12" s="65">
        <v>6</v>
      </c>
      <c r="T12" s="65">
        <v>11</v>
      </c>
      <c r="U12" s="65">
        <v>6</v>
      </c>
      <c r="V12" s="65">
        <v>4</v>
      </c>
      <c r="W12" s="65">
        <v>7</v>
      </c>
      <c r="X12" s="87">
        <v>125</v>
      </c>
      <c r="Z12" s="15" t="s">
        <v>7</v>
      </c>
      <c r="AA12" s="110" t="s">
        <v>89</v>
      </c>
      <c r="AB12" s="66">
        <v>248</v>
      </c>
      <c r="AC12" s="100">
        <v>3</v>
      </c>
    </row>
    <row r="13" spans="2:29" ht="13.5" thickBot="1">
      <c r="B13" s="159"/>
      <c r="C13" s="128" t="s">
        <v>62</v>
      </c>
      <c r="D13" s="128"/>
      <c r="E13" s="83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87"/>
      <c r="Z13" s="15" t="s">
        <v>7</v>
      </c>
      <c r="AA13" s="89" t="s">
        <v>112</v>
      </c>
      <c r="AB13" s="66">
        <v>262</v>
      </c>
      <c r="AC13" s="100">
        <v>4</v>
      </c>
    </row>
    <row r="14" spans="2:29" ht="13.5" thickBot="1">
      <c r="B14" s="159"/>
      <c r="C14" s="128" t="s">
        <v>66</v>
      </c>
      <c r="D14" s="128"/>
      <c r="E14" s="83"/>
      <c r="F14" s="65">
        <v>7</v>
      </c>
      <c r="G14" s="65">
        <v>5</v>
      </c>
      <c r="H14" s="65">
        <v>5</v>
      </c>
      <c r="I14" s="65">
        <v>4</v>
      </c>
      <c r="J14" s="65">
        <v>5</v>
      </c>
      <c r="K14" s="65">
        <v>4</v>
      </c>
      <c r="L14" s="65">
        <v>7</v>
      </c>
      <c r="M14" s="65">
        <v>6</v>
      </c>
      <c r="N14" s="65">
        <v>7</v>
      </c>
      <c r="O14" s="65">
        <v>6</v>
      </c>
      <c r="P14" s="65">
        <v>4</v>
      </c>
      <c r="Q14" s="65">
        <v>6</v>
      </c>
      <c r="R14" s="65">
        <v>6</v>
      </c>
      <c r="S14" s="65">
        <v>5</v>
      </c>
      <c r="T14" s="65">
        <v>3</v>
      </c>
      <c r="U14" s="65">
        <v>7</v>
      </c>
      <c r="V14" s="65">
        <v>4</v>
      </c>
      <c r="W14" s="65">
        <v>7</v>
      </c>
      <c r="X14" s="87">
        <v>98</v>
      </c>
      <c r="Z14" s="15" t="s">
        <v>7</v>
      </c>
      <c r="AA14" s="104" t="s">
        <v>111</v>
      </c>
      <c r="AB14" s="86">
        <v>267</v>
      </c>
      <c r="AC14" s="60">
        <v>5</v>
      </c>
    </row>
    <row r="15" spans="2:29" ht="13.5" thickBot="1">
      <c r="B15" s="159"/>
      <c r="C15" s="167" t="s">
        <v>7</v>
      </c>
      <c r="D15" s="167"/>
      <c r="E15" s="83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91"/>
      <c r="Z15" s="15" t="s">
        <v>7</v>
      </c>
      <c r="AA15" s="89" t="s">
        <v>109</v>
      </c>
      <c r="AB15" s="86">
        <v>279</v>
      </c>
      <c r="AC15" s="60">
        <v>6</v>
      </c>
    </row>
    <row r="16" spans="2:29" ht="13.5" thickBot="1">
      <c r="B16" s="129" t="s">
        <v>74</v>
      </c>
      <c r="C16" s="161" t="s">
        <v>58</v>
      </c>
      <c r="D16" s="162"/>
      <c r="E16" s="84"/>
      <c r="F16" s="65">
        <v>6</v>
      </c>
      <c r="G16" s="65">
        <v>5</v>
      </c>
      <c r="H16" s="65">
        <v>5</v>
      </c>
      <c r="I16" s="65">
        <v>4</v>
      </c>
      <c r="J16" s="65">
        <v>8</v>
      </c>
      <c r="K16" s="65">
        <v>6</v>
      </c>
      <c r="L16" s="65">
        <v>7</v>
      </c>
      <c r="M16" s="65">
        <v>6</v>
      </c>
      <c r="N16" s="65">
        <v>7</v>
      </c>
      <c r="O16" s="65">
        <v>9</v>
      </c>
      <c r="P16" s="65">
        <v>5</v>
      </c>
      <c r="Q16" s="65">
        <v>7</v>
      </c>
      <c r="R16" s="65">
        <v>6</v>
      </c>
      <c r="S16" s="65">
        <v>7</v>
      </c>
      <c r="T16" s="65">
        <v>4</v>
      </c>
      <c r="U16" s="65">
        <v>6</v>
      </c>
      <c r="V16" s="65">
        <v>7</v>
      </c>
      <c r="W16" s="65">
        <v>7</v>
      </c>
      <c r="X16" s="87">
        <v>112</v>
      </c>
      <c r="Z16" s="15" t="s">
        <v>7</v>
      </c>
      <c r="AA16" s="89" t="s">
        <v>113</v>
      </c>
      <c r="AB16" s="112">
        <v>311</v>
      </c>
      <c r="AC16" s="60">
        <v>7</v>
      </c>
    </row>
    <row r="17" spans="2:29" ht="13.5" thickBot="1">
      <c r="B17" s="129"/>
      <c r="C17" s="163" t="s">
        <v>94</v>
      </c>
      <c r="D17" s="164"/>
      <c r="E17" s="83"/>
      <c r="F17" s="65">
        <v>6</v>
      </c>
      <c r="G17" s="65">
        <v>5</v>
      </c>
      <c r="H17" s="65">
        <v>5</v>
      </c>
      <c r="I17" s="65">
        <v>3</v>
      </c>
      <c r="J17" s="65">
        <v>7</v>
      </c>
      <c r="K17" s="65">
        <v>4</v>
      </c>
      <c r="L17" s="65">
        <v>7</v>
      </c>
      <c r="M17" s="65">
        <v>6</v>
      </c>
      <c r="N17" s="65">
        <v>6</v>
      </c>
      <c r="O17" s="65">
        <v>7</v>
      </c>
      <c r="P17" s="65">
        <v>4</v>
      </c>
      <c r="Q17" s="65">
        <v>6</v>
      </c>
      <c r="R17" s="65">
        <v>7</v>
      </c>
      <c r="S17" s="65">
        <v>7</v>
      </c>
      <c r="T17" s="65">
        <v>5</v>
      </c>
      <c r="U17" s="65">
        <v>7</v>
      </c>
      <c r="V17" s="65">
        <v>6</v>
      </c>
      <c r="W17" s="65">
        <v>5</v>
      </c>
      <c r="X17" s="87">
        <v>103</v>
      </c>
      <c r="Z17" s="15" t="s">
        <v>7</v>
      </c>
      <c r="AA17" s="89" t="s">
        <v>75</v>
      </c>
      <c r="AB17" s="112">
        <v>326</v>
      </c>
      <c r="AC17" s="60">
        <v>8</v>
      </c>
    </row>
    <row r="18" spans="1:29" ht="13.5" thickBot="1">
      <c r="A18">
        <v>2</v>
      </c>
      <c r="B18" s="129"/>
      <c r="C18" s="163" t="s">
        <v>98</v>
      </c>
      <c r="D18" s="164"/>
      <c r="E18" s="83"/>
      <c r="F18" s="65">
        <v>6</v>
      </c>
      <c r="G18" s="65">
        <v>4</v>
      </c>
      <c r="H18" s="65">
        <v>6</v>
      </c>
      <c r="I18" s="65">
        <v>3</v>
      </c>
      <c r="J18" s="65">
        <v>6</v>
      </c>
      <c r="K18" s="65">
        <v>4</v>
      </c>
      <c r="L18" s="65">
        <v>5</v>
      </c>
      <c r="M18" s="65">
        <v>6</v>
      </c>
      <c r="N18" s="65">
        <v>6</v>
      </c>
      <c r="O18" s="65">
        <v>10</v>
      </c>
      <c r="P18" s="65">
        <v>4</v>
      </c>
      <c r="Q18" s="65">
        <v>6</v>
      </c>
      <c r="R18" s="65">
        <v>5</v>
      </c>
      <c r="S18" s="65">
        <v>6</v>
      </c>
      <c r="T18" s="65">
        <v>4</v>
      </c>
      <c r="U18" s="65">
        <v>4</v>
      </c>
      <c r="V18" s="65">
        <v>5</v>
      </c>
      <c r="W18" s="65">
        <v>6</v>
      </c>
      <c r="X18" s="87">
        <v>96</v>
      </c>
      <c r="Z18" s="15" t="s">
        <v>7</v>
      </c>
      <c r="AA18" s="89" t="s">
        <v>123</v>
      </c>
      <c r="AB18" s="112" t="s">
        <v>107</v>
      </c>
      <c r="AC18" s="60">
        <v>9</v>
      </c>
    </row>
    <row r="19" spans="2:29" ht="13.5" thickBot="1">
      <c r="B19" s="129"/>
      <c r="C19" s="163" t="s">
        <v>99</v>
      </c>
      <c r="D19" s="164"/>
      <c r="E19" s="83"/>
      <c r="F19" s="65">
        <v>7</v>
      </c>
      <c r="G19" s="65">
        <v>7</v>
      </c>
      <c r="H19" s="65">
        <v>9</v>
      </c>
      <c r="I19" s="65">
        <v>6</v>
      </c>
      <c r="J19" s="65">
        <v>8</v>
      </c>
      <c r="K19" s="65">
        <v>6</v>
      </c>
      <c r="L19" s="65">
        <v>7</v>
      </c>
      <c r="M19" s="65">
        <v>7</v>
      </c>
      <c r="N19" s="65">
        <v>9</v>
      </c>
      <c r="O19" s="65">
        <v>7</v>
      </c>
      <c r="P19" s="65">
        <v>5</v>
      </c>
      <c r="Q19" s="65">
        <v>7</v>
      </c>
      <c r="R19" s="65">
        <v>6</v>
      </c>
      <c r="S19" s="65">
        <v>6</v>
      </c>
      <c r="T19" s="65">
        <v>4</v>
      </c>
      <c r="U19" s="65">
        <v>7</v>
      </c>
      <c r="V19" s="65">
        <v>6</v>
      </c>
      <c r="W19" s="65">
        <v>7</v>
      </c>
      <c r="X19" s="87">
        <v>121</v>
      </c>
      <c r="Z19" s="15" t="s">
        <v>7</v>
      </c>
      <c r="AA19" s="97" t="s">
        <v>88</v>
      </c>
      <c r="AB19" s="115" t="s">
        <v>107</v>
      </c>
      <c r="AC19" s="76">
        <v>10</v>
      </c>
    </row>
    <row r="20" spans="2:26" ht="13.5" thickBot="1">
      <c r="B20" s="129"/>
      <c r="C20" s="163" t="s">
        <v>7</v>
      </c>
      <c r="D20" s="164"/>
      <c r="E20" s="83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87"/>
      <c r="Z20" s="15" t="s">
        <v>7</v>
      </c>
    </row>
    <row r="21" spans="2:26" ht="13.5" thickBot="1">
      <c r="B21" s="169"/>
      <c r="C21" s="165" t="s">
        <v>7</v>
      </c>
      <c r="D21" s="166"/>
      <c r="E21" s="78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117"/>
      <c r="X21" s="91"/>
      <c r="Z21" s="15" t="s">
        <v>7</v>
      </c>
    </row>
    <row r="22" spans="2:26" ht="12.75">
      <c r="B22" s="129" t="s">
        <v>89</v>
      </c>
      <c r="C22" s="118" t="s">
        <v>100</v>
      </c>
      <c r="D22" s="116"/>
      <c r="E22" s="83"/>
      <c r="F22" s="65">
        <v>5</v>
      </c>
      <c r="G22" s="65">
        <v>5</v>
      </c>
      <c r="H22" s="65">
        <v>4</v>
      </c>
      <c r="I22" s="65">
        <v>3</v>
      </c>
      <c r="J22" s="65">
        <v>6</v>
      </c>
      <c r="K22" s="65">
        <v>3</v>
      </c>
      <c r="L22" s="65">
        <v>4</v>
      </c>
      <c r="M22" s="65">
        <v>5</v>
      </c>
      <c r="N22" s="65">
        <v>6</v>
      </c>
      <c r="O22" s="65">
        <v>7</v>
      </c>
      <c r="P22" s="65">
        <v>3</v>
      </c>
      <c r="Q22" s="65">
        <v>6</v>
      </c>
      <c r="R22" s="65">
        <v>4</v>
      </c>
      <c r="S22" s="65">
        <v>4</v>
      </c>
      <c r="T22" s="65">
        <v>3</v>
      </c>
      <c r="U22" s="65">
        <v>6</v>
      </c>
      <c r="V22" s="65">
        <v>4</v>
      </c>
      <c r="W22" s="65">
        <v>5</v>
      </c>
      <c r="X22" s="87">
        <v>83</v>
      </c>
      <c r="Y22" s="88" t="s">
        <v>7</v>
      </c>
      <c r="Z22" s="15" t="s">
        <v>7</v>
      </c>
    </row>
    <row r="23" spans="2:26" ht="12.75">
      <c r="B23" s="144"/>
      <c r="C23" s="118" t="s">
        <v>101</v>
      </c>
      <c r="D23" s="116"/>
      <c r="E23" s="83"/>
      <c r="F23" s="65">
        <v>4</v>
      </c>
      <c r="G23" s="65">
        <v>5</v>
      </c>
      <c r="H23" s="65">
        <v>6</v>
      </c>
      <c r="I23" s="65">
        <v>4</v>
      </c>
      <c r="J23" s="65">
        <v>5</v>
      </c>
      <c r="K23" s="65">
        <v>3</v>
      </c>
      <c r="L23" s="65">
        <v>5</v>
      </c>
      <c r="M23" s="65">
        <v>4</v>
      </c>
      <c r="N23" s="65">
        <v>5</v>
      </c>
      <c r="O23" s="65">
        <v>5</v>
      </c>
      <c r="P23" s="65">
        <v>4</v>
      </c>
      <c r="Q23" s="65">
        <v>5</v>
      </c>
      <c r="R23" s="65">
        <v>5</v>
      </c>
      <c r="S23" s="65">
        <v>5</v>
      </c>
      <c r="T23" s="65">
        <v>4</v>
      </c>
      <c r="U23" s="65">
        <v>6</v>
      </c>
      <c r="V23" s="65">
        <v>5</v>
      </c>
      <c r="W23" s="65">
        <v>5</v>
      </c>
      <c r="X23" s="87">
        <v>85</v>
      </c>
      <c r="Y23" s="88" t="s">
        <v>7</v>
      </c>
      <c r="Z23" s="15" t="s">
        <v>7</v>
      </c>
    </row>
    <row r="24" spans="1:26" ht="12.75">
      <c r="A24">
        <v>3</v>
      </c>
      <c r="B24" s="144"/>
      <c r="C24" s="118" t="s">
        <v>114</v>
      </c>
      <c r="D24" s="116"/>
      <c r="E24" s="83"/>
      <c r="F24" s="65">
        <v>4</v>
      </c>
      <c r="G24" s="65">
        <v>4</v>
      </c>
      <c r="H24" s="65">
        <v>4</v>
      </c>
      <c r="I24" s="65">
        <v>3</v>
      </c>
      <c r="J24" s="65">
        <v>5</v>
      </c>
      <c r="K24" s="65">
        <v>3</v>
      </c>
      <c r="L24" s="65">
        <v>4</v>
      </c>
      <c r="M24" s="65">
        <v>4</v>
      </c>
      <c r="N24" s="65">
        <v>6</v>
      </c>
      <c r="O24" s="65">
        <v>6</v>
      </c>
      <c r="P24" s="65">
        <v>4</v>
      </c>
      <c r="Q24" s="65">
        <v>6</v>
      </c>
      <c r="R24" s="65">
        <v>5</v>
      </c>
      <c r="S24" s="65">
        <v>4</v>
      </c>
      <c r="T24" s="65">
        <v>3</v>
      </c>
      <c r="U24" s="65">
        <v>5</v>
      </c>
      <c r="V24" s="65">
        <v>5</v>
      </c>
      <c r="W24" s="65">
        <v>5</v>
      </c>
      <c r="X24" s="87">
        <v>80</v>
      </c>
      <c r="Y24" s="88" t="s">
        <v>7</v>
      </c>
      <c r="Z24" s="15" t="s">
        <v>7</v>
      </c>
    </row>
    <row r="25" spans="2:25" ht="12.75">
      <c r="B25" s="144"/>
      <c r="C25" s="118" t="s">
        <v>103</v>
      </c>
      <c r="D25" s="116"/>
      <c r="E25" s="83"/>
      <c r="F25" s="65">
        <v>6</v>
      </c>
      <c r="G25" s="65">
        <v>5</v>
      </c>
      <c r="H25" s="65">
        <v>5</v>
      </c>
      <c r="I25" s="65">
        <v>4</v>
      </c>
      <c r="J25" s="65">
        <v>7</v>
      </c>
      <c r="K25" s="65">
        <v>5</v>
      </c>
      <c r="L25" s="65">
        <v>8</v>
      </c>
      <c r="M25" s="65">
        <v>6</v>
      </c>
      <c r="N25" s="65">
        <v>9</v>
      </c>
      <c r="O25" s="65">
        <v>6</v>
      </c>
      <c r="P25" s="65">
        <v>6</v>
      </c>
      <c r="Q25" s="65">
        <v>9</v>
      </c>
      <c r="R25" s="65">
        <v>5</v>
      </c>
      <c r="S25" s="65">
        <v>6</v>
      </c>
      <c r="T25" s="65">
        <v>4</v>
      </c>
      <c r="U25" s="65">
        <v>5</v>
      </c>
      <c r="V25" s="65">
        <v>5</v>
      </c>
      <c r="W25" s="65">
        <v>6</v>
      </c>
      <c r="X25" s="87">
        <v>107</v>
      </c>
      <c r="Y25" s="88" t="s">
        <v>7</v>
      </c>
    </row>
    <row r="26" spans="2:25" ht="12.75">
      <c r="B26" s="144"/>
      <c r="C26" s="118" t="s">
        <v>119</v>
      </c>
      <c r="D26" s="116"/>
      <c r="E26" s="83"/>
      <c r="F26" s="65">
        <v>5</v>
      </c>
      <c r="G26" s="65">
        <v>5</v>
      </c>
      <c r="H26" s="65">
        <v>4</v>
      </c>
      <c r="I26" s="65">
        <v>3</v>
      </c>
      <c r="J26" s="65">
        <v>7</v>
      </c>
      <c r="K26" s="65">
        <v>4</v>
      </c>
      <c r="L26" s="65">
        <v>5</v>
      </c>
      <c r="M26" s="65">
        <v>7</v>
      </c>
      <c r="N26" s="65">
        <v>6</v>
      </c>
      <c r="O26" s="65">
        <v>8</v>
      </c>
      <c r="P26" s="65">
        <v>5</v>
      </c>
      <c r="Q26" s="65">
        <v>5</v>
      </c>
      <c r="R26" s="65">
        <v>4</v>
      </c>
      <c r="S26" s="65">
        <v>5</v>
      </c>
      <c r="T26" s="65">
        <v>3</v>
      </c>
      <c r="U26" s="65">
        <v>8</v>
      </c>
      <c r="V26" s="65">
        <v>4</v>
      </c>
      <c r="W26" s="65">
        <v>4</v>
      </c>
      <c r="X26" s="87">
        <v>92</v>
      </c>
      <c r="Y26" s="88" t="s">
        <v>7</v>
      </c>
    </row>
    <row r="27" spans="2:25" ht="13.5" thickBot="1">
      <c r="B27" s="158"/>
      <c r="C27" s="118"/>
      <c r="D27" s="116"/>
      <c r="E27" s="83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87"/>
      <c r="Y27" s="88" t="s">
        <v>7</v>
      </c>
    </row>
    <row r="28" spans="2:24" ht="12.75" customHeight="1" thickBot="1">
      <c r="B28" s="159" t="s">
        <v>75</v>
      </c>
      <c r="C28" s="161" t="s">
        <v>82</v>
      </c>
      <c r="D28" s="168"/>
      <c r="E28" s="84"/>
      <c r="F28" s="71">
        <v>7</v>
      </c>
      <c r="G28" s="71">
        <v>7</v>
      </c>
      <c r="H28" s="71">
        <v>5</v>
      </c>
      <c r="I28" s="71">
        <v>5</v>
      </c>
      <c r="J28" s="71">
        <v>8</v>
      </c>
      <c r="K28" s="71">
        <v>6</v>
      </c>
      <c r="L28" s="71">
        <v>8</v>
      </c>
      <c r="M28" s="71">
        <v>5</v>
      </c>
      <c r="N28" s="71">
        <v>8</v>
      </c>
      <c r="O28" s="71">
        <v>7</v>
      </c>
      <c r="P28" s="71">
        <v>5</v>
      </c>
      <c r="Q28" s="71">
        <v>6</v>
      </c>
      <c r="R28" s="71">
        <v>6</v>
      </c>
      <c r="S28" s="71">
        <v>6</v>
      </c>
      <c r="T28" s="71">
        <v>5</v>
      </c>
      <c r="U28" s="71">
        <v>7</v>
      </c>
      <c r="V28" s="71">
        <v>4</v>
      </c>
      <c r="W28" s="71">
        <v>6</v>
      </c>
      <c r="X28" s="87">
        <v>111</v>
      </c>
    </row>
    <row r="29" spans="2:24" ht="13.5" thickBot="1">
      <c r="B29" s="159"/>
      <c r="C29" s="128" t="s">
        <v>83</v>
      </c>
      <c r="D29" s="128"/>
      <c r="E29" s="83"/>
      <c r="F29" s="65">
        <v>6</v>
      </c>
      <c r="G29" s="65">
        <v>5</v>
      </c>
      <c r="H29" s="65">
        <v>4</v>
      </c>
      <c r="I29" s="65">
        <v>5</v>
      </c>
      <c r="J29" s="65">
        <v>5</v>
      </c>
      <c r="K29" s="65">
        <v>7</v>
      </c>
      <c r="L29" s="65">
        <v>5</v>
      </c>
      <c r="M29" s="65">
        <v>7</v>
      </c>
      <c r="N29" s="65">
        <v>6</v>
      </c>
      <c r="O29" s="65">
        <v>7</v>
      </c>
      <c r="P29" s="65">
        <v>5</v>
      </c>
      <c r="Q29" s="65">
        <v>6</v>
      </c>
      <c r="R29" s="65">
        <v>4</v>
      </c>
      <c r="S29" s="65">
        <v>5</v>
      </c>
      <c r="T29" s="65">
        <v>4</v>
      </c>
      <c r="U29" s="65">
        <v>6</v>
      </c>
      <c r="V29" s="65">
        <v>5</v>
      </c>
      <c r="W29" s="65">
        <v>5</v>
      </c>
      <c r="X29" s="87">
        <v>97</v>
      </c>
    </row>
    <row r="30" spans="1:24" ht="13.5" thickBot="1">
      <c r="A30">
        <v>4</v>
      </c>
      <c r="B30" s="159"/>
      <c r="C30" s="128" t="s">
        <v>84</v>
      </c>
      <c r="D30" s="128"/>
      <c r="E30" s="83"/>
      <c r="F30" s="65">
        <v>8</v>
      </c>
      <c r="G30" s="65">
        <v>9</v>
      </c>
      <c r="H30" s="65">
        <v>4</v>
      </c>
      <c r="I30" s="65">
        <v>4</v>
      </c>
      <c r="J30" s="65">
        <v>11</v>
      </c>
      <c r="K30" s="65">
        <v>5</v>
      </c>
      <c r="L30" s="65">
        <v>6</v>
      </c>
      <c r="M30" s="65">
        <v>9</v>
      </c>
      <c r="N30" s="65">
        <v>11</v>
      </c>
      <c r="O30" s="65">
        <v>11</v>
      </c>
      <c r="P30" s="65">
        <v>9</v>
      </c>
      <c r="Q30" s="65">
        <v>9</v>
      </c>
      <c r="R30" s="65">
        <v>7</v>
      </c>
      <c r="S30" s="65">
        <v>8</v>
      </c>
      <c r="T30" s="65">
        <v>5</v>
      </c>
      <c r="U30" s="65">
        <v>9</v>
      </c>
      <c r="V30" s="65">
        <v>8</v>
      </c>
      <c r="W30" s="65">
        <v>9</v>
      </c>
      <c r="X30" s="87">
        <v>142</v>
      </c>
    </row>
    <row r="31" spans="2:24" ht="13.5" thickBot="1">
      <c r="B31" s="159"/>
      <c r="C31" s="128" t="s">
        <v>85</v>
      </c>
      <c r="D31" s="128"/>
      <c r="E31" s="83"/>
      <c r="F31" s="65">
        <v>11</v>
      </c>
      <c r="G31" s="65">
        <v>6</v>
      </c>
      <c r="H31" s="65">
        <v>10</v>
      </c>
      <c r="I31" s="65">
        <v>5</v>
      </c>
      <c r="J31" s="65">
        <v>5</v>
      </c>
      <c r="K31" s="65">
        <v>5</v>
      </c>
      <c r="L31" s="65">
        <v>8</v>
      </c>
      <c r="M31" s="65">
        <v>6</v>
      </c>
      <c r="N31" s="65">
        <v>8</v>
      </c>
      <c r="O31" s="65">
        <v>11</v>
      </c>
      <c r="P31" s="65">
        <v>8</v>
      </c>
      <c r="Q31" s="65">
        <v>7</v>
      </c>
      <c r="R31" s="65">
        <v>6</v>
      </c>
      <c r="S31" s="65">
        <v>5</v>
      </c>
      <c r="T31" s="65">
        <v>4</v>
      </c>
      <c r="U31" s="65">
        <v>7</v>
      </c>
      <c r="V31" s="65">
        <v>5</v>
      </c>
      <c r="W31" s="65">
        <v>7</v>
      </c>
      <c r="X31" s="87">
        <v>124</v>
      </c>
    </row>
    <row r="32" spans="2:24" ht="13.5" thickBot="1">
      <c r="B32" s="159"/>
      <c r="C32" s="128" t="s">
        <v>86</v>
      </c>
      <c r="D32" s="128"/>
      <c r="E32" s="8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87"/>
    </row>
    <row r="33" spans="2:24" ht="13.5" thickBot="1">
      <c r="B33" s="159"/>
      <c r="C33" s="167" t="s">
        <v>121</v>
      </c>
      <c r="D33" s="167"/>
      <c r="E33" s="78"/>
      <c r="F33" s="75">
        <v>8</v>
      </c>
      <c r="G33" s="75">
        <v>10</v>
      </c>
      <c r="H33" s="75">
        <v>7</v>
      </c>
      <c r="I33" s="75">
        <v>6</v>
      </c>
      <c r="J33" s="75">
        <v>7</v>
      </c>
      <c r="K33" s="75">
        <v>5</v>
      </c>
      <c r="L33" s="75">
        <v>7</v>
      </c>
      <c r="M33" s="75">
        <v>8</v>
      </c>
      <c r="N33" s="75">
        <v>6</v>
      </c>
      <c r="O33" s="75">
        <v>7</v>
      </c>
      <c r="P33" s="75">
        <v>3</v>
      </c>
      <c r="Q33" s="75">
        <v>5</v>
      </c>
      <c r="R33" s="75">
        <v>5</v>
      </c>
      <c r="S33" s="75">
        <v>9</v>
      </c>
      <c r="T33" s="75">
        <v>7</v>
      </c>
      <c r="U33" s="75">
        <v>6</v>
      </c>
      <c r="V33" s="75">
        <v>5</v>
      </c>
      <c r="W33" s="75">
        <v>7</v>
      </c>
      <c r="X33" s="91">
        <v>118</v>
      </c>
    </row>
    <row r="34" spans="2:24" ht="12.75">
      <c r="B34" s="129" t="s">
        <v>77</v>
      </c>
      <c r="C34" s="161" t="s">
        <v>48</v>
      </c>
      <c r="D34" s="162"/>
      <c r="E34" s="83"/>
      <c r="F34" s="65">
        <v>6</v>
      </c>
      <c r="G34" s="65">
        <v>6</v>
      </c>
      <c r="H34" s="65">
        <v>5</v>
      </c>
      <c r="I34" s="65">
        <v>4</v>
      </c>
      <c r="J34" s="65">
        <v>8</v>
      </c>
      <c r="K34" s="65">
        <v>5</v>
      </c>
      <c r="L34" s="65">
        <v>4</v>
      </c>
      <c r="M34" s="65">
        <v>9</v>
      </c>
      <c r="N34" s="65">
        <v>7</v>
      </c>
      <c r="O34" s="65">
        <v>6</v>
      </c>
      <c r="P34" s="65">
        <v>3</v>
      </c>
      <c r="Q34" s="65">
        <v>8</v>
      </c>
      <c r="R34" s="65">
        <v>5</v>
      </c>
      <c r="S34" s="65">
        <v>6</v>
      </c>
      <c r="T34" s="65">
        <v>5</v>
      </c>
      <c r="U34" s="65">
        <v>7</v>
      </c>
      <c r="V34" s="65">
        <v>5</v>
      </c>
      <c r="W34" s="65">
        <v>6</v>
      </c>
      <c r="X34" s="87">
        <v>105</v>
      </c>
    </row>
    <row r="35" spans="2:24" ht="12.75">
      <c r="B35" s="144"/>
      <c r="C35" s="163" t="s">
        <v>49</v>
      </c>
      <c r="D35" s="164"/>
      <c r="E35" s="83"/>
      <c r="F35" s="65">
        <v>6</v>
      </c>
      <c r="G35" s="65">
        <v>6</v>
      </c>
      <c r="H35" s="65">
        <v>5</v>
      </c>
      <c r="I35" s="65">
        <v>6</v>
      </c>
      <c r="J35" s="65">
        <v>7</v>
      </c>
      <c r="K35" s="65">
        <v>4</v>
      </c>
      <c r="L35" s="65">
        <v>5</v>
      </c>
      <c r="M35" s="65">
        <v>5</v>
      </c>
      <c r="N35" s="65">
        <v>7</v>
      </c>
      <c r="O35" s="65">
        <v>8</v>
      </c>
      <c r="P35" s="65">
        <v>2</v>
      </c>
      <c r="Q35" s="65">
        <v>7</v>
      </c>
      <c r="R35" s="65">
        <v>5</v>
      </c>
      <c r="S35" s="65">
        <v>5</v>
      </c>
      <c r="T35" s="65">
        <v>6</v>
      </c>
      <c r="U35" s="65">
        <v>5</v>
      </c>
      <c r="V35" s="65">
        <v>6</v>
      </c>
      <c r="W35" s="65">
        <v>5</v>
      </c>
      <c r="X35" s="87">
        <v>100</v>
      </c>
    </row>
    <row r="36" spans="1:24" ht="12.75">
      <c r="A36">
        <v>5</v>
      </c>
      <c r="B36" s="144"/>
      <c r="C36" s="163" t="s">
        <v>64</v>
      </c>
      <c r="D36" s="164"/>
      <c r="E36" s="83"/>
      <c r="F36" s="65">
        <v>8</v>
      </c>
      <c r="G36" s="65">
        <v>4</v>
      </c>
      <c r="H36" s="65">
        <v>5</v>
      </c>
      <c r="I36" s="65">
        <v>4</v>
      </c>
      <c r="J36" s="65">
        <v>5</v>
      </c>
      <c r="K36" s="65">
        <v>4</v>
      </c>
      <c r="L36" s="65">
        <v>4</v>
      </c>
      <c r="M36" s="65">
        <v>5</v>
      </c>
      <c r="N36" s="65">
        <v>6</v>
      </c>
      <c r="O36" s="65">
        <v>5</v>
      </c>
      <c r="P36" s="65">
        <v>4</v>
      </c>
      <c r="Q36" s="65">
        <v>5</v>
      </c>
      <c r="R36" s="65">
        <v>5</v>
      </c>
      <c r="S36" s="65">
        <v>6</v>
      </c>
      <c r="T36" s="65">
        <v>3</v>
      </c>
      <c r="U36" s="65">
        <v>6</v>
      </c>
      <c r="V36" s="65">
        <v>4</v>
      </c>
      <c r="W36" s="65">
        <v>8</v>
      </c>
      <c r="X36" s="87">
        <v>91</v>
      </c>
    </row>
    <row r="37" spans="2:24" ht="12.75">
      <c r="B37" s="144"/>
      <c r="C37" s="163" t="s">
        <v>72</v>
      </c>
      <c r="D37" s="164"/>
      <c r="E37" s="83"/>
      <c r="F37" s="65">
        <v>6</v>
      </c>
      <c r="G37" s="65">
        <v>6</v>
      </c>
      <c r="H37" s="65">
        <v>4</v>
      </c>
      <c r="I37" s="65">
        <v>4</v>
      </c>
      <c r="J37" s="65">
        <v>9</v>
      </c>
      <c r="K37" s="65">
        <v>7</v>
      </c>
      <c r="L37" s="65">
        <v>5</v>
      </c>
      <c r="M37" s="65">
        <v>7</v>
      </c>
      <c r="N37" s="65">
        <v>6</v>
      </c>
      <c r="O37" s="65">
        <v>9</v>
      </c>
      <c r="P37" s="65">
        <v>3</v>
      </c>
      <c r="Q37" s="65">
        <v>7</v>
      </c>
      <c r="R37" s="65">
        <v>4</v>
      </c>
      <c r="S37" s="65">
        <v>6</v>
      </c>
      <c r="T37" s="65">
        <v>5</v>
      </c>
      <c r="U37" s="65">
        <v>6</v>
      </c>
      <c r="V37" s="65">
        <v>6</v>
      </c>
      <c r="W37" s="65">
        <v>4</v>
      </c>
      <c r="X37" s="87">
        <v>104</v>
      </c>
    </row>
    <row r="38" spans="2:24" ht="12.75">
      <c r="B38" s="144"/>
      <c r="C38" s="163" t="s">
        <v>65</v>
      </c>
      <c r="D38" s="164"/>
      <c r="E38" s="83"/>
      <c r="F38" s="65">
        <v>4</v>
      </c>
      <c r="G38" s="65">
        <v>3</v>
      </c>
      <c r="H38" s="65">
        <v>4</v>
      </c>
      <c r="I38" s="65">
        <v>3</v>
      </c>
      <c r="J38" s="65">
        <v>6</v>
      </c>
      <c r="K38" s="65">
        <v>3</v>
      </c>
      <c r="L38" s="65">
        <v>4</v>
      </c>
      <c r="M38" s="65">
        <v>4</v>
      </c>
      <c r="N38" s="65">
        <v>5</v>
      </c>
      <c r="O38" s="65">
        <v>7</v>
      </c>
      <c r="P38" s="65">
        <v>4</v>
      </c>
      <c r="Q38" s="65">
        <v>4</v>
      </c>
      <c r="R38" s="65">
        <v>4</v>
      </c>
      <c r="S38" s="65">
        <v>5</v>
      </c>
      <c r="T38" s="65">
        <v>3</v>
      </c>
      <c r="U38" s="65">
        <v>6</v>
      </c>
      <c r="V38" s="65">
        <v>3</v>
      </c>
      <c r="W38" s="65">
        <v>4</v>
      </c>
      <c r="X38" s="87">
        <v>76</v>
      </c>
    </row>
    <row r="39" spans="2:24" ht="13.5" thickBot="1">
      <c r="B39" s="158"/>
      <c r="C39" s="165" t="s">
        <v>7</v>
      </c>
      <c r="D39" s="166"/>
      <c r="E39" s="78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117"/>
      <c r="X39" s="91"/>
    </row>
    <row r="40" spans="2:24" ht="12.75">
      <c r="B40" s="129" t="s">
        <v>88</v>
      </c>
      <c r="C40" s="113"/>
      <c r="D40" s="114"/>
      <c r="E40" s="83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87"/>
    </row>
    <row r="41" spans="2:24" ht="12.75">
      <c r="B41" s="130"/>
      <c r="C41" s="113"/>
      <c r="D41" s="114"/>
      <c r="E41" s="83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87"/>
    </row>
    <row r="42" spans="1:24" ht="12.75">
      <c r="A42">
        <v>6</v>
      </c>
      <c r="B42" s="130"/>
      <c r="C42" s="113"/>
      <c r="D42" s="114"/>
      <c r="E42" s="8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87"/>
    </row>
    <row r="43" spans="2:24" ht="12.75">
      <c r="B43" s="130"/>
      <c r="C43" s="113"/>
      <c r="D43" s="114"/>
      <c r="E43" s="8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87"/>
    </row>
    <row r="44" spans="2:24" ht="12.75">
      <c r="B44" s="130"/>
      <c r="C44" s="113"/>
      <c r="D44" s="114"/>
      <c r="E44" s="83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87"/>
    </row>
    <row r="45" spans="2:24" ht="13.5" thickBot="1">
      <c r="B45" s="131"/>
      <c r="C45" s="113"/>
      <c r="D45" s="114"/>
      <c r="E45" s="8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87"/>
    </row>
    <row r="46" spans="2:24" ht="13.5" thickBot="1">
      <c r="B46" s="160" t="s">
        <v>76</v>
      </c>
      <c r="C46" s="161" t="s">
        <v>46</v>
      </c>
      <c r="D46" s="168"/>
      <c r="E46" s="84"/>
      <c r="F46" s="71">
        <v>5</v>
      </c>
      <c r="G46" s="71">
        <v>5</v>
      </c>
      <c r="H46" s="71">
        <v>4</v>
      </c>
      <c r="I46" s="71">
        <v>4</v>
      </c>
      <c r="J46" s="71">
        <v>5</v>
      </c>
      <c r="K46" s="71">
        <v>4</v>
      </c>
      <c r="L46" s="71">
        <v>5</v>
      </c>
      <c r="M46" s="71">
        <v>6</v>
      </c>
      <c r="N46" s="71">
        <v>4</v>
      </c>
      <c r="O46" s="71">
        <v>6</v>
      </c>
      <c r="P46" s="71">
        <v>3</v>
      </c>
      <c r="Q46" s="71">
        <v>5</v>
      </c>
      <c r="R46" s="71">
        <v>4</v>
      </c>
      <c r="S46" s="71">
        <v>4</v>
      </c>
      <c r="T46" s="71">
        <v>5</v>
      </c>
      <c r="U46" s="71">
        <v>5</v>
      </c>
      <c r="V46" s="71">
        <v>5</v>
      </c>
      <c r="W46" s="71">
        <v>5</v>
      </c>
      <c r="X46" s="87">
        <v>84</v>
      </c>
    </row>
    <row r="47" spans="2:24" ht="13.5" thickBot="1">
      <c r="B47" s="159"/>
      <c r="C47" s="128" t="s">
        <v>67</v>
      </c>
      <c r="D47" s="128"/>
      <c r="E47" s="83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87"/>
    </row>
    <row r="48" spans="1:24" ht="13.5" thickBot="1">
      <c r="A48">
        <v>7</v>
      </c>
      <c r="B48" s="159"/>
      <c r="C48" s="128" t="s">
        <v>68</v>
      </c>
      <c r="D48" s="128"/>
      <c r="E48" s="83"/>
      <c r="F48" s="65">
        <v>6</v>
      </c>
      <c r="G48" s="65">
        <v>4</v>
      </c>
      <c r="H48" s="65">
        <v>4</v>
      </c>
      <c r="I48" s="65">
        <v>2</v>
      </c>
      <c r="J48" s="65">
        <v>5</v>
      </c>
      <c r="K48" s="65">
        <v>3</v>
      </c>
      <c r="L48" s="65">
        <v>5</v>
      </c>
      <c r="M48" s="65">
        <v>6</v>
      </c>
      <c r="N48" s="65">
        <v>7</v>
      </c>
      <c r="O48" s="65">
        <v>5</v>
      </c>
      <c r="P48" s="65">
        <v>3</v>
      </c>
      <c r="Q48" s="65">
        <v>5</v>
      </c>
      <c r="R48" s="65">
        <v>3</v>
      </c>
      <c r="S48" s="65">
        <v>4</v>
      </c>
      <c r="T48" s="65">
        <v>3</v>
      </c>
      <c r="U48" s="65">
        <v>5</v>
      </c>
      <c r="V48" s="65">
        <v>4</v>
      </c>
      <c r="W48" s="65">
        <v>5</v>
      </c>
      <c r="X48" s="87">
        <v>79</v>
      </c>
    </row>
    <row r="49" spans="2:24" ht="13.5" thickBot="1">
      <c r="B49" s="159"/>
      <c r="C49" s="128" t="s">
        <v>47</v>
      </c>
      <c r="D49" s="128"/>
      <c r="E49" s="83"/>
      <c r="F49" s="65">
        <v>5</v>
      </c>
      <c r="G49" s="65">
        <v>6</v>
      </c>
      <c r="H49" s="65">
        <v>5</v>
      </c>
      <c r="I49" s="65">
        <v>5</v>
      </c>
      <c r="J49" s="65">
        <v>7</v>
      </c>
      <c r="K49" s="65">
        <v>4</v>
      </c>
      <c r="L49" s="65">
        <v>6</v>
      </c>
      <c r="M49" s="65">
        <v>5</v>
      </c>
      <c r="N49" s="65">
        <v>7</v>
      </c>
      <c r="O49" s="65">
        <v>7</v>
      </c>
      <c r="P49" s="65">
        <v>4</v>
      </c>
      <c r="Q49" s="65">
        <v>7</v>
      </c>
      <c r="R49" s="65">
        <v>5</v>
      </c>
      <c r="S49" s="65">
        <v>6</v>
      </c>
      <c r="T49" s="65">
        <v>4</v>
      </c>
      <c r="U49" s="65">
        <v>6</v>
      </c>
      <c r="V49" s="65">
        <v>4</v>
      </c>
      <c r="W49" s="65">
        <v>5</v>
      </c>
      <c r="X49" s="87">
        <v>98</v>
      </c>
    </row>
    <row r="50" spans="2:24" ht="13.5" thickBot="1">
      <c r="B50" s="159"/>
      <c r="C50" s="128" t="s">
        <v>57</v>
      </c>
      <c r="D50" s="128"/>
      <c r="E50" s="83"/>
      <c r="F50" s="65">
        <v>7</v>
      </c>
      <c r="G50" s="65">
        <v>5</v>
      </c>
      <c r="H50" s="65">
        <v>5</v>
      </c>
      <c r="I50" s="65">
        <v>5</v>
      </c>
      <c r="J50" s="65">
        <v>7</v>
      </c>
      <c r="K50" s="65">
        <v>3</v>
      </c>
      <c r="L50" s="65">
        <v>4</v>
      </c>
      <c r="M50" s="65">
        <v>7</v>
      </c>
      <c r="N50" s="65">
        <v>5</v>
      </c>
      <c r="O50" s="65">
        <v>7</v>
      </c>
      <c r="P50" s="65">
        <v>5</v>
      </c>
      <c r="Q50" s="65">
        <v>11</v>
      </c>
      <c r="R50" s="65">
        <v>4</v>
      </c>
      <c r="S50" s="65">
        <v>7</v>
      </c>
      <c r="T50" s="65">
        <v>6</v>
      </c>
      <c r="U50" s="65">
        <v>6</v>
      </c>
      <c r="V50" s="65">
        <v>5</v>
      </c>
      <c r="W50" s="65">
        <v>4</v>
      </c>
      <c r="X50" s="87">
        <v>103</v>
      </c>
    </row>
    <row r="51" spans="2:24" ht="13.5" thickBot="1">
      <c r="B51" s="159"/>
      <c r="C51" s="167" t="s">
        <v>120</v>
      </c>
      <c r="D51" s="167"/>
      <c r="E51" s="78"/>
      <c r="F51" s="75">
        <v>7</v>
      </c>
      <c r="G51" s="75">
        <v>4</v>
      </c>
      <c r="H51" s="75">
        <v>4</v>
      </c>
      <c r="I51" s="75">
        <v>4</v>
      </c>
      <c r="J51" s="75">
        <v>5</v>
      </c>
      <c r="K51" s="75">
        <v>3</v>
      </c>
      <c r="L51" s="75">
        <v>5</v>
      </c>
      <c r="M51" s="75">
        <v>6</v>
      </c>
      <c r="N51" s="75">
        <v>5</v>
      </c>
      <c r="O51" s="75">
        <v>4</v>
      </c>
      <c r="P51" s="75">
        <v>4</v>
      </c>
      <c r="Q51" s="75">
        <v>5</v>
      </c>
      <c r="R51" s="75">
        <v>3</v>
      </c>
      <c r="S51" s="75">
        <v>4</v>
      </c>
      <c r="T51" s="75">
        <v>3</v>
      </c>
      <c r="U51" s="75">
        <v>6</v>
      </c>
      <c r="V51" s="75">
        <v>4</v>
      </c>
      <c r="W51" s="75">
        <v>4</v>
      </c>
      <c r="X51" s="91">
        <v>80</v>
      </c>
    </row>
    <row r="52" spans="2:24" ht="13.5" customHeight="1" thickBot="1">
      <c r="B52" s="159" t="s">
        <v>78</v>
      </c>
      <c r="C52" s="161" t="s">
        <v>50</v>
      </c>
      <c r="D52" s="168"/>
      <c r="E52" s="82" t="s">
        <v>7</v>
      </c>
      <c r="F52" s="71">
        <v>5</v>
      </c>
      <c r="G52" s="71">
        <v>4</v>
      </c>
      <c r="H52" s="71">
        <v>4</v>
      </c>
      <c r="I52" s="71">
        <v>3</v>
      </c>
      <c r="J52" s="71">
        <v>5</v>
      </c>
      <c r="K52" s="71">
        <v>3</v>
      </c>
      <c r="L52" s="71">
        <v>5</v>
      </c>
      <c r="M52" s="71">
        <v>4</v>
      </c>
      <c r="N52" s="71">
        <v>5</v>
      </c>
      <c r="O52" s="71">
        <v>6</v>
      </c>
      <c r="P52" s="71">
        <v>4</v>
      </c>
      <c r="Q52" s="71">
        <v>6</v>
      </c>
      <c r="R52" s="71">
        <v>4</v>
      </c>
      <c r="S52" s="71">
        <v>6</v>
      </c>
      <c r="T52" s="71">
        <v>3</v>
      </c>
      <c r="U52" s="71">
        <v>5</v>
      </c>
      <c r="V52" s="71">
        <v>3</v>
      </c>
      <c r="W52" s="71">
        <v>5</v>
      </c>
      <c r="X52" s="87">
        <v>80</v>
      </c>
    </row>
    <row r="53" spans="2:24" ht="13.5" thickBot="1">
      <c r="B53" s="159"/>
      <c r="C53" s="128" t="s">
        <v>51</v>
      </c>
      <c r="D53" s="128"/>
      <c r="E53" s="83"/>
      <c r="F53" s="65">
        <v>4</v>
      </c>
      <c r="G53" s="65">
        <v>5</v>
      </c>
      <c r="H53" s="65">
        <v>4</v>
      </c>
      <c r="I53" s="65">
        <v>3</v>
      </c>
      <c r="J53" s="65">
        <v>6</v>
      </c>
      <c r="K53" s="65">
        <v>4</v>
      </c>
      <c r="L53" s="65">
        <v>4</v>
      </c>
      <c r="M53" s="65">
        <v>5</v>
      </c>
      <c r="N53" s="65">
        <v>4</v>
      </c>
      <c r="O53" s="65">
        <v>4</v>
      </c>
      <c r="P53" s="65">
        <v>3</v>
      </c>
      <c r="Q53" s="65">
        <v>6</v>
      </c>
      <c r="R53" s="65">
        <v>4</v>
      </c>
      <c r="S53" s="65">
        <v>4</v>
      </c>
      <c r="T53" s="65">
        <v>3</v>
      </c>
      <c r="U53" s="65">
        <v>4</v>
      </c>
      <c r="V53" s="65">
        <v>3</v>
      </c>
      <c r="W53" s="65">
        <v>4</v>
      </c>
      <c r="X53" s="87">
        <v>74</v>
      </c>
    </row>
    <row r="54" spans="1:24" ht="13.5" thickBot="1">
      <c r="A54" s="88">
        <v>8</v>
      </c>
      <c r="B54" s="159"/>
      <c r="C54" s="128" t="s">
        <v>63</v>
      </c>
      <c r="D54" s="128"/>
      <c r="E54" s="83"/>
      <c r="F54" s="65">
        <v>4</v>
      </c>
      <c r="G54" s="65">
        <v>4</v>
      </c>
      <c r="H54" s="65">
        <v>4</v>
      </c>
      <c r="I54" s="65">
        <v>4</v>
      </c>
      <c r="J54" s="65">
        <v>7</v>
      </c>
      <c r="K54" s="65">
        <v>3</v>
      </c>
      <c r="L54" s="65">
        <v>7</v>
      </c>
      <c r="M54" s="65">
        <v>6</v>
      </c>
      <c r="N54" s="65">
        <v>5</v>
      </c>
      <c r="O54" s="65">
        <v>6</v>
      </c>
      <c r="P54" s="65">
        <v>3</v>
      </c>
      <c r="Q54" s="65">
        <v>4</v>
      </c>
      <c r="R54" s="65">
        <v>4</v>
      </c>
      <c r="S54" s="65">
        <v>5</v>
      </c>
      <c r="T54" s="65">
        <v>4</v>
      </c>
      <c r="U54" s="65">
        <v>6</v>
      </c>
      <c r="V54" s="65">
        <v>6</v>
      </c>
      <c r="W54" s="65">
        <v>4</v>
      </c>
      <c r="X54" s="87">
        <v>86</v>
      </c>
    </row>
    <row r="55" spans="2:24" ht="13.5" thickBot="1">
      <c r="B55" s="159"/>
      <c r="C55" s="128" t="s">
        <v>52</v>
      </c>
      <c r="D55" s="128"/>
      <c r="E55" s="83"/>
      <c r="F55" s="65">
        <v>5</v>
      </c>
      <c r="G55" s="65">
        <v>5</v>
      </c>
      <c r="H55" s="65">
        <v>4</v>
      </c>
      <c r="I55" s="65">
        <v>4</v>
      </c>
      <c r="J55" s="65">
        <v>7</v>
      </c>
      <c r="K55" s="65">
        <v>4</v>
      </c>
      <c r="L55" s="65">
        <v>6</v>
      </c>
      <c r="M55" s="65">
        <v>5</v>
      </c>
      <c r="N55" s="65">
        <v>6</v>
      </c>
      <c r="O55" s="65">
        <v>6</v>
      </c>
      <c r="P55" s="65">
        <v>5</v>
      </c>
      <c r="Q55" s="65">
        <v>5</v>
      </c>
      <c r="R55" s="65">
        <v>7</v>
      </c>
      <c r="S55" s="65">
        <v>5</v>
      </c>
      <c r="T55" s="65">
        <v>3</v>
      </c>
      <c r="U55" s="65">
        <v>5</v>
      </c>
      <c r="V55" s="65">
        <v>5</v>
      </c>
      <c r="W55" s="65">
        <v>4</v>
      </c>
      <c r="X55" s="87">
        <v>91</v>
      </c>
    </row>
    <row r="56" spans="2:24" ht="13.5" thickBot="1">
      <c r="B56" s="159"/>
      <c r="C56" s="128" t="s">
        <v>80</v>
      </c>
      <c r="D56" s="128"/>
      <c r="E56" s="83"/>
      <c r="F56" s="65">
        <v>6</v>
      </c>
      <c r="G56" s="65">
        <v>4</v>
      </c>
      <c r="H56" s="65">
        <v>3</v>
      </c>
      <c r="I56" s="65">
        <v>3</v>
      </c>
      <c r="J56" s="65">
        <v>6</v>
      </c>
      <c r="K56" s="65">
        <v>4</v>
      </c>
      <c r="L56" s="65">
        <v>6</v>
      </c>
      <c r="M56" s="65">
        <v>5</v>
      </c>
      <c r="N56" s="65">
        <v>4</v>
      </c>
      <c r="O56" s="65">
        <v>5</v>
      </c>
      <c r="P56" s="65">
        <v>3</v>
      </c>
      <c r="Q56" s="65">
        <v>5</v>
      </c>
      <c r="R56" s="65">
        <v>5</v>
      </c>
      <c r="S56" s="65">
        <v>6</v>
      </c>
      <c r="T56" s="65">
        <v>4</v>
      </c>
      <c r="U56" s="65">
        <v>5</v>
      </c>
      <c r="V56" s="65">
        <v>3</v>
      </c>
      <c r="W56" s="65">
        <v>5</v>
      </c>
      <c r="X56" s="87">
        <v>82</v>
      </c>
    </row>
    <row r="57" spans="2:24" ht="13.5" thickBot="1">
      <c r="B57" s="159"/>
      <c r="C57" s="167" t="s">
        <v>81</v>
      </c>
      <c r="D57" s="167"/>
      <c r="E57" s="83"/>
      <c r="F57" s="75">
        <v>9</v>
      </c>
      <c r="G57" s="75">
        <v>8</v>
      </c>
      <c r="H57" s="75">
        <v>8</v>
      </c>
      <c r="I57" s="75">
        <v>9</v>
      </c>
      <c r="J57" s="75">
        <v>8</v>
      </c>
      <c r="K57" s="75">
        <v>6</v>
      </c>
      <c r="L57" s="75">
        <v>9</v>
      </c>
      <c r="M57" s="75">
        <v>6</v>
      </c>
      <c r="N57" s="75">
        <v>10</v>
      </c>
      <c r="O57" s="75">
        <v>10</v>
      </c>
      <c r="P57" s="75">
        <v>4</v>
      </c>
      <c r="Q57" s="75">
        <v>9</v>
      </c>
      <c r="R57" s="75">
        <v>5</v>
      </c>
      <c r="S57" s="75">
        <v>11</v>
      </c>
      <c r="T57" s="75">
        <v>4</v>
      </c>
      <c r="U57" s="75">
        <v>7</v>
      </c>
      <c r="V57" s="75">
        <v>6</v>
      </c>
      <c r="W57" s="75">
        <v>9</v>
      </c>
      <c r="X57" s="87">
        <v>138</v>
      </c>
    </row>
    <row r="58" spans="2:24" ht="18" customHeight="1" thickBot="1">
      <c r="B58" s="129" t="s">
        <v>79</v>
      </c>
      <c r="C58" s="161" t="s">
        <v>53</v>
      </c>
      <c r="D58" s="170"/>
      <c r="E58" s="171"/>
      <c r="F58" s="71">
        <v>4</v>
      </c>
      <c r="G58" s="71">
        <v>5</v>
      </c>
      <c r="H58" s="71">
        <v>4</v>
      </c>
      <c r="I58" s="71">
        <v>4</v>
      </c>
      <c r="J58" s="71">
        <v>6</v>
      </c>
      <c r="K58" s="71">
        <v>5</v>
      </c>
      <c r="L58" s="71">
        <v>4</v>
      </c>
      <c r="M58" s="71">
        <v>4</v>
      </c>
      <c r="N58" s="71">
        <v>5</v>
      </c>
      <c r="O58" s="71">
        <v>6</v>
      </c>
      <c r="P58" s="71">
        <v>5</v>
      </c>
      <c r="Q58" s="71">
        <v>5</v>
      </c>
      <c r="R58" s="71">
        <v>5</v>
      </c>
      <c r="S58" s="71">
        <v>5</v>
      </c>
      <c r="T58" s="71">
        <v>4</v>
      </c>
      <c r="U58" s="71">
        <v>5</v>
      </c>
      <c r="V58" s="71">
        <v>5</v>
      </c>
      <c r="W58" s="71">
        <v>4</v>
      </c>
      <c r="X58" s="174">
        <v>85</v>
      </c>
    </row>
    <row r="59" spans="2:24" ht="16.5" customHeight="1" thickBot="1">
      <c r="B59" s="129"/>
      <c r="C59" s="128" t="s">
        <v>54</v>
      </c>
      <c r="D59" s="163"/>
      <c r="E59" s="172"/>
      <c r="F59" s="65">
        <v>7</v>
      </c>
      <c r="G59" s="65">
        <v>7</v>
      </c>
      <c r="H59" s="65">
        <v>4</v>
      </c>
      <c r="I59" s="65">
        <v>3</v>
      </c>
      <c r="J59" s="65">
        <v>6</v>
      </c>
      <c r="K59" s="65">
        <v>3</v>
      </c>
      <c r="L59" s="65">
        <v>5</v>
      </c>
      <c r="M59" s="65">
        <v>8</v>
      </c>
      <c r="N59" s="65">
        <v>8</v>
      </c>
      <c r="O59" s="65">
        <v>5</v>
      </c>
      <c r="P59" s="65">
        <v>4</v>
      </c>
      <c r="Q59" s="65">
        <v>4</v>
      </c>
      <c r="R59" s="65">
        <v>6</v>
      </c>
      <c r="S59" s="65">
        <v>6</v>
      </c>
      <c r="T59" s="65">
        <v>3</v>
      </c>
      <c r="U59" s="65">
        <v>6</v>
      </c>
      <c r="V59" s="65">
        <v>5</v>
      </c>
      <c r="W59" s="65">
        <v>4</v>
      </c>
      <c r="X59" s="175">
        <v>94</v>
      </c>
    </row>
    <row r="60" spans="1:24" ht="17.25" customHeight="1" thickBot="1">
      <c r="A60" s="88">
        <v>9</v>
      </c>
      <c r="B60" s="129"/>
      <c r="C60" s="128" t="s">
        <v>55</v>
      </c>
      <c r="D60" s="163"/>
      <c r="E60" s="172"/>
      <c r="F60" s="65">
        <v>6</v>
      </c>
      <c r="G60" s="65">
        <v>5</v>
      </c>
      <c r="H60" s="65">
        <v>5</v>
      </c>
      <c r="I60" s="65">
        <v>3</v>
      </c>
      <c r="J60" s="65">
        <v>5</v>
      </c>
      <c r="K60" s="65">
        <v>4</v>
      </c>
      <c r="L60" s="65">
        <v>7</v>
      </c>
      <c r="M60" s="65">
        <v>5</v>
      </c>
      <c r="N60" s="65">
        <v>7</v>
      </c>
      <c r="O60" s="65">
        <v>8</v>
      </c>
      <c r="P60" s="65">
        <v>3</v>
      </c>
      <c r="Q60" s="65">
        <v>5</v>
      </c>
      <c r="R60" s="65">
        <v>4</v>
      </c>
      <c r="S60" s="65">
        <v>4</v>
      </c>
      <c r="T60" s="65">
        <v>4</v>
      </c>
      <c r="U60" s="65">
        <v>5</v>
      </c>
      <c r="V60" s="65">
        <v>6</v>
      </c>
      <c r="W60" s="65">
        <v>6</v>
      </c>
      <c r="X60" s="175">
        <v>92</v>
      </c>
    </row>
    <row r="61" spans="2:24" ht="13.5" thickBot="1">
      <c r="B61" s="129"/>
      <c r="C61" s="128" t="s">
        <v>56</v>
      </c>
      <c r="D61" s="163"/>
      <c r="E61" s="172"/>
      <c r="F61" s="65">
        <v>9</v>
      </c>
      <c r="G61" s="65">
        <v>6</v>
      </c>
      <c r="H61" s="65">
        <v>4</v>
      </c>
      <c r="I61" s="65">
        <v>7</v>
      </c>
      <c r="J61" s="65">
        <v>7</v>
      </c>
      <c r="K61" s="65">
        <v>6</v>
      </c>
      <c r="L61" s="65">
        <v>6</v>
      </c>
      <c r="M61" s="65">
        <v>6</v>
      </c>
      <c r="N61" s="65">
        <v>9</v>
      </c>
      <c r="O61" s="65">
        <v>11</v>
      </c>
      <c r="P61" s="65">
        <v>6</v>
      </c>
      <c r="Q61" s="65">
        <v>8</v>
      </c>
      <c r="R61" s="65">
        <v>4</v>
      </c>
      <c r="S61" s="65">
        <v>5</v>
      </c>
      <c r="T61" s="65">
        <v>3</v>
      </c>
      <c r="U61" s="65">
        <v>6</v>
      </c>
      <c r="V61" s="65">
        <v>5</v>
      </c>
      <c r="W61" s="65">
        <v>5</v>
      </c>
      <c r="X61" s="175">
        <v>113</v>
      </c>
    </row>
    <row r="62" spans="2:24" ht="13.5" thickBot="1">
      <c r="B62" s="129"/>
      <c r="C62" s="128" t="s">
        <v>69</v>
      </c>
      <c r="D62" s="163"/>
      <c r="E62" s="172"/>
      <c r="F62" s="65">
        <v>4</v>
      </c>
      <c r="G62" s="65">
        <v>5</v>
      </c>
      <c r="H62" s="65">
        <v>4</v>
      </c>
      <c r="I62" s="65">
        <v>3</v>
      </c>
      <c r="J62" s="65">
        <v>5</v>
      </c>
      <c r="K62" s="65">
        <v>4</v>
      </c>
      <c r="L62" s="65">
        <v>4</v>
      </c>
      <c r="M62" s="65">
        <v>6</v>
      </c>
      <c r="N62" s="65">
        <v>5</v>
      </c>
      <c r="O62" s="65">
        <v>5</v>
      </c>
      <c r="P62" s="65">
        <v>4</v>
      </c>
      <c r="Q62" s="65">
        <v>6</v>
      </c>
      <c r="R62" s="65">
        <v>5</v>
      </c>
      <c r="S62" s="65">
        <v>4</v>
      </c>
      <c r="T62" s="65">
        <v>4</v>
      </c>
      <c r="U62" s="65">
        <v>6</v>
      </c>
      <c r="V62" s="65">
        <v>6</v>
      </c>
      <c r="W62" s="65">
        <v>5</v>
      </c>
      <c r="X62" s="176">
        <v>85</v>
      </c>
    </row>
    <row r="63" spans="2:24" ht="13.5" thickBot="1">
      <c r="B63" s="169"/>
      <c r="C63" s="167" t="s">
        <v>7</v>
      </c>
      <c r="D63" s="165"/>
      <c r="E63" s="173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177"/>
    </row>
    <row r="64" spans="2:24" ht="13.5" customHeight="1" thickBot="1">
      <c r="B64" s="129" t="s">
        <v>7</v>
      </c>
      <c r="C64" s="161" t="s">
        <v>7</v>
      </c>
      <c r="D64" s="168"/>
      <c r="E64" s="83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87"/>
    </row>
    <row r="65" spans="2:24" ht="13.5" thickBot="1">
      <c r="B65" s="129"/>
      <c r="C65" s="128" t="s">
        <v>7</v>
      </c>
      <c r="D65" s="128"/>
      <c r="E65" s="83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87"/>
    </row>
    <row r="66" spans="1:24" ht="13.5" thickBot="1">
      <c r="A66" s="88" t="s">
        <v>7</v>
      </c>
      <c r="B66" s="129"/>
      <c r="C66" s="128" t="s">
        <v>7</v>
      </c>
      <c r="D66" s="128"/>
      <c r="E66" s="8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87"/>
    </row>
    <row r="67" spans="2:24" ht="13.5" thickBot="1">
      <c r="B67" s="129"/>
      <c r="C67" s="128" t="s">
        <v>7</v>
      </c>
      <c r="D67" s="128"/>
      <c r="E67" s="83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87"/>
    </row>
    <row r="68" spans="2:24" ht="13.5" thickBot="1">
      <c r="B68" s="129"/>
      <c r="C68" s="128" t="s">
        <v>7</v>
      </c>
      <c r="D68" s="128"/>
      <c r="E68" s="83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87"/>
    </row>
    <row r="69" spans="2:24" ht="13.5" thickBot="1">
      <c r="B69" s="169"/>
      <c r="C69" s="167" t="s">
        <v>7</v>
      </c>
      <c r="D69" s="167"/>
      <c r="E69" s="78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91"/>
    </row>
    <row r="70" ht="13.5" customHeight="1">
      <c r="B70" t="s">
        <v>7</v>
      </c>
    </row>
    <row r="72" ht="12.75">
      <c r="A72" s="88" t="s">
        <v>7</v>
      </c>
    </row>
    <row r="78" ht="12.75">
      <c r="A78" s="88" t="s">
        <v>7</v>
      </c>
    </row>
    <row r="84" ht="12.75">
      <c r="A84" s="88" t="s">
        <v>7</v>
      </c>
    </row>
    <row r="90" ht="12.75">
      <c r="A90" s="88" t="s">
        <v>7</v>
      </c>
    </row>
    <row r="96" ht="12.75">
      <c r="A96" s="88" t="s">
        <v>7</v>
      </c>
    </row>
    <row r="102" ht="12.75">
      <c r="A102" s="88" t="s">
        <v>7</v>
      </c>
    </row>
    <row r="108" ht="12.75">
      <c r="A108" s="88" t="s">
        <v>7</v>
      </c>
    </row>
    <row r="114" ht="12.75">
      <c r="A114" s="88" t="s">
        <v>7</v>
      </c>
    </row>
    <row r="120" ht="12.75">
      <c r="A120" s="88" t="s">
        <v>7</v>
      </c>
    </row>
    <row r="126" ht="12.75">
      <c r="A126" s="88" t="s">
        <v>7</v>
      </c>
    </row>
    <row r="132" ht="12.75">
      <c r="A132" s="88" t="s">
        <v>7</v>
      </c>
    </row>
    <row r="138" ht="12.75">
      <c r="A138" s="88" t="s">
        <v>7</v>
      </c>
    </row>
    <row r="144" ht="12.75">
      <c r="A144" s="88" t="s">
        <v>7</v>
      </c>
    </row>
    <row r="150" ht="12.75">
      <c r="A150" s="88" t="s">
        <v>7</v>
      </c>
    </row>
  </sheetData>
  <sheetProtection/>
  <mergeCells count="63">
    <mergeCell ref="B64:B69"/>
    <mergeCell ref="C64:D64"/>
    <mergeCell ref="C65:D65"/>
    <mergeCell ref="C66:D66"/>
    <mergeCell ref="C67:D67"/>
    <mergeCell ref="C68:D68"/>
    <mergeCell ref="C69:D69"/>
    <mergeCell ref="C57:D57"/>
    <mergeCell ref="C52:D52"/>
    <mergeCell ref="C53:D53"/>
    <mergeCell ref="C54:D54"/>
    <mergeCell ref="C55:D55"/>
    <mergeCell ref="C56:D56"/>
    <mergeCell ref="C62:D62"/>
    <mergeCell ref="C63:D63"/>
    <mergeCell ref="C58:D58"/>
    <mergeCell ref="B16:B21"/>
    <mergeCell ref="C17:D17"/>
    <mergeCell ref="C28:D28"/>
    <mergeCell ref="C20:D20"/>
    <mergeCell ref="C21:D21"/>
    <mergeCell ref="B58:B63"/>
    <mergeCell ref="C59:D59"/>
    <mergeCell ref="C60:D60"/>
    <mergeCell ref="C61:D61"/>
    <mergeCell ref="B52:B57"/>
    <mergeCell ref="C51:D51"/>
    <mergeCell ref="C46:D46"/>
    <mergeCell ref="AA8:AA9"/>
    <mergeCell ref="C8:D9"/>
    <mergeCell ref="C34:D34"/>
    <mergeCell ref="C35:D35"/>
    <mergeCell ref="C36:D36"/>
    <mergeCell ref="C33:D33"/>
    <mergeCell ref="C47:D47"/>
    <mergeCell ref="C10:D10"/>
    <mergeCell ref="C15:D15"/>
    <mergeCell ref="B8:B9"/>
    <mergeCell ref="C48:D48"/>
    <mergeCell ref="B28:B33"/>
    <mergeCell ref="C29:D29"/>
    <mergeCell ref="C30:D30"/>
    <mergeCell ref="C31:D31"/>
    <mergeCell ref="C49:D49"/>
    <mergeCell ref="C50:D50"/>
    <mergeCell ref="B34:B39"/>
    <mergeCell ref="B46:B51"/>
    <mergeCell ref="C16:D16"/>
    <mergeCell ref="C18:D18"/>
    <mergeCell ref="C19:D19"/>
    <mergeCell ref="C37:D37"/>
    <mergeCell ref="C38:D38"/>
    <mergeCell ref="C39:D39"/>
    <mergeCell ref="C32:D32"/>
    <mergeCell ref="B22:B27"/>
    <mergeCell ref="B40:B45"/>
    <mergeCell ref="AB8:AB9"/>
    <mergeCell ref="AC8:AC9"/>
    <mergeCell ref="B10:B15"/>
    <mergeCell ref="C11:D11"/>
    <mergeCell ref="C12:D12"/>
    <mergeCell ref="C13:D13"/>
    <mergeCell ref="C14:D1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22">
      <selection activeCell="E43" sqref="E43:W4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58</v>
      </c>
      <c r="C6" s="29">
        <v>24.7</v>
      </c>
      <c r="D6" s="30">
        <f>IF(C6="ZK",$X$3,ROUND(SUM(C6*$A$2/$C$2-($W$2-$B$2)),0))</f>
        <v>30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2</v>
      </c>
      <c r="I6" s="30">
        <f t="shared" si="0"/>
        <v>1</v>
      </c>
      <c r="J6" s="30">
        <f t="shared" si="0"/>
        <v>1</v>
      </c>
      <c r="K6" s="30">
        <f t="shared" si="0"/>
        <v>0</v>
      </c>
      <c r="L6" s="30">
        <f t="shared" si="0"/>
        <v>2</v>
      </c>
      <c r="M6" s="30">
        <f t="shared" si="0"/>
        <v>2</v>
      </c>
      <c r="N6" s="30">
        <f t="shared" si="0"/>
        <v>0</v>
      </c>
      <c r="O6" s="30">
        <f t="shared" si="0"/>
        <v>2</v>
      </c>
      <c r="P6" s="30">
        <f t="shared" si="0"/>
        <v>1</v>
      </c>
      <c r="Q6" s="30">
        <f t="shared" si="0"/>
        <v>1</v>
      </c>
      <c r="R6" s="30">
        <f t="shared" si="0"/>
        <v>1</v>
      </c>
      <c r="S6" s="30">
        <f t="shared" si="0"/>
        <v>2</v>
      </c>
      <c r="T6" s="30">
        <f t="shared" si="0"/>
        <v>3</v>
      </c>
      <c r="U6" s="30">
        <f t="shared" si="0"/>
        <v>0</v>
      </c>
      <c r="V6" s="30">
        <f t="shared" si="0"/>
        <v>0</v>
      </c>
      <c r="W6" s="30">
        <f>SUM(E6:V6)</f>
        <v>23</v>
      </c>
      <c r="X6" s="31">
        <f>IF(C6&gt;-50,IF(X7=TRUE,"s",SUM(E7:V7)),"z")</f>
        <v>122</v>
      </c>
      <c r="Y6" s="31">
        <f>IF(X7=TRUE,"s",SUM(N7:V7))</f>
        <v>66</v>
      </c>
      <c r="Z6" s="31">
        <f>IF(X7=TRUE,"s",SUM(Q7:W7))</f>
        <v>45</v>
      </c>
      <c r="AA6" s="31">
        <f>IF(X7=TRUE,"s",SUM(T7:V7))</f>
        <v>28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5</v>
      </c>
      <c r="G7" s="36">
        <v>7</v>
      </c>
      <c r="H7" s="36">
        <v>4</v>
      </c>
      <c r="I7" s="36">
        <v>8</v>
      </c>
      <c r="J7" s="36">
        <v>6</v>
      </c>
      <c r="K7" s="36">
        <v>7</v>
      </c>
      <c r="L7" s="36">
        <v>6</v>
      </c>
      <c r="M7" s="36">
        <v>7</v>
      </c>
      <c r="N7" s="36">
        <v>9</v>
      </c>
      <c r="O7" s="36">
        <v>5</v>
      </c>
      <c r="P7" s="36">
        <v>7</v>
      </c>
      <c r="Q7" s="36">
        <v>6</v>
      </c>
      <c r="R7" s="36">
        <v>7</v>
      </c>
      <c r="S7" s="36">
        <v>4</v>
      </c>
      <c r="T7" s="36">
        <v>6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/>
      <c r="C9" s="29">
        <v>27.7</v>
      </c>
      <c r="D9" s="30">
        <f>IF(C9="ZK",$X$3,ROUND(SUM(C9*$A$2/$C$2-($W$2-$B$2)),0))</f>
        <v>33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2</v>
      </c>
      <c r="H9" s="30">
        <f t="shared" si="2"/>
        <v>3</v>
      </c>
      <c r="I9" s="30">
        <f t="shared" si="2"/>
        <v>2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3</v>
      </c>
      <c r="N9" s="30">
        <f t="shared" si="2"/>
        <v>2</v>
      </c>
      <c r="O9" s="30">
        <f t="shared" si="2"/>
        <v>1</v>
      </c>
      <c r="P9" s="30">
        <f t="shared" si="2"/>
        <v>0</v>
      </c>
      <c r="Q9" s="30">
        <f t="shared" si="2"/>
        <v>1</v>
      </c>
      <c r="R9" s="30">
        <f t="shared" si="2"/>
        <v>0</v>
      </c>
      <c r="S9" s="30">
        <f t="shared" si="2"/>
        <v>1</v>
      </c>
      <c r="T9" s="30">
        <f t="shared" si="2"/>
        <v>1</v>
      </c>
      <c r="U9" s="30">
        <f t="shared" si="2"/>
        <v>0</v>
      </c>
      <c r="V9" s="30">
        <f t="shared" si="2"/>
        <v>1</v>
      </c>
      <c r="W9" s="30">
        <f>SUM(E9:V9)</f>
        <v>20</v>
      </c>
      <c r="X9" s="31">
        <f>IF(C9&gt;-50,IF(X10=TRUE,"s",SUM(E10:V10)),"z")</f>
        <v>130</v>
      </c>
      <c r="Y9" s="31">
        <f>IF(X10=TRUE,"s",SUM(N10:V10))</f>
        <v>67</v>
      </c>
      <c r="Z9" s="31">
        <f>IF(X10=TRUE,"s",SUM(Q10:W10))</f>
        <v>46</v>
      </c>
      <c r="AA9" s="31">
        <f>IF(X10=TRUE,"s",SUM(T10:V10))</f>
        <v>26</v>
      </c>
      <c r="AB9" s="31">
        <f>IF(X10=TRUE,"s",SUM(V10))</f>
        <v>7</v>
      </c>
    </row>
    <row r="10" spans="1:28" ht="12.75">
      <c r="A10" s="32"/>
      <c r="B10" s="33" t="s">
        <v>94</v>
      </c>
      <c r="C10" s="34"/>
      <c r="D10" s="35"/>
      <c r="E10" s="36">
        <v>6</v>
      </c>
      <c r="F10" s="36">
        <v>7</v>
      </c>
      <c r="G10" s="36">
        <v>6</v>
      </c>
      <c r="H10" s="36">
        <v>4</v>
      </c>
      <c r="I10" s="36">
        <v>7</v>
      </c>
      <c r="J10" s="36">
        <v>11</v>
      </c>
      <c r="K10" s="36">
        <v>7</v>
      </c>
      <c r="L10" s="36">
        <v>9</v>
      </c>
      <c r="M10" s="36">
        <v>6</v>
      </c>
      <c r="N10" s="36">
        <v>7</v>
      </c>
      <c r="O10" s="36">
        <v>6</v>
      </c>
      <c r="P10" s="36">
        <v>8</v>
      </c>
      <c r="Q10" s="36">
        <v>7</v>
      </c>
      <c r="R10" s="36">
        <v>8</v>
      </c>
      <c r="S10" s="36">
        <v>5</v>
      </c>
      <c r="T10" s="36">
        <v>8</v>
      </c>
      <c r="U10" s="36">
        <v>11</v>
      </c>
      <c r="V10" s="36">
        <v>7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23.7</v>
      </c>
      <c r="D12" s="30">
        <f>IF(C12="ZK",$X$3,ROUND(SUM(C12*$A$2/$C$2-($W$2-$B$2)),0))</f>
        <v>28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1</v>
      </c>
      <c r="H12" s="30">
        <f t="shared" si="4"/>
        <v>3</v>
      </c>
      <c r="I12" s="30">
        <f t="shared" si="4"/>
        <v>3</v>
      </c>
      <c r="J12" s="30">
        <f t="shared" si="4"/>
        <v>3</v>
      </c>
      <c r="K12" s="30">
        <f t="shared" si="4"/>
        <v>2</v>
      </c>
      <c r="L12" s="30">
        <f t="shared" si="4"/>
        <v>2</v>
      </c>
      <c r="M12" s="30">
        <f t="shared" si="4"/>
        <v>3</v>
      </c>
      <c r="N12" s="30">
        <f t="shared" si="4"/>
        <v>0</v>
      </c>
      <c r="O12" s="30">
        <f t="shared" si="4"/>
        <v>3</v>
      </c>
      <c r="P12" s="30">
        <f t="shared" si="4"/>
        <v>2</v>
      </c>
      <c r="Q12" s="30">
        <f t="shared" si="4"/>
        <v>1</v>
      </c>
      <c r="R12" s="30">
        <f t="shared" si="4"/>
        <v>2</v>
      </c>
      <c r="S12" s="30">
        <f t="shared" si="4"/>
        <v>2</v>
      </c>
      <c r="T12" s="30">
        <f t="shared" si="4"/>
        <v>3</v>
      </c>
      <c r="U12" s="30">
        <f t="shared" si="4"/>
        <v>2</v>
      </c>
      <c r="V12" s="30">
        <f t="shared" si="4"/>
        <v>2</v>
      </c>
      <c r="W12" s="30">
        <f>SUM(E12:V12)</f>
        <v>38</v>
      </c>
      <c r="X12" s="31">
        <f>IF(C12&gt;-50,IF(X13=TRUE,"s",SUM(E13:V13)),"z")</f>
        <v>100</v>
      </c>
      <c r="Y12" s="31">
        <f>IF(X13=TRUE,"s",SUM(N13:V13))</f>
        <v>53</v>
      </c>
      <c r="Z12" s="31">
        <f>IF(X13=TRUE,"s",SUM(Q13:W13))</f>
        <v>33</v>
      </c>
      <c r="AA12" s="31">
        <f>IF(X13=TRUE,"s",SUM(T13:V13))</f>
        <v>17</v>
      </c>
      <c r="AB12" s="31">
        <f>IF(X13=TRUE,"s",SUM(V13))</f>
        <v>6</v>
      </c>
    </row>
    <row r="13" spans="1:28" ht="12.75">
      <c r="A13" s="32"/>
      <c r="B13" s="33" t="s">
        <v>95</v>
      </c>
      <c r="C13" s="34"/>
      <c r="D13" s="35"/>
      <c r="E13" s="36">
        <v>6</v>
      </c>
      <c r="F13" s="36">
        <v>5</v>
      </c>
      <c r="G13" s="36">
        <v>6</v>
      </c>
      <c r="H13" s="36">
        <v>3</v>
      </c>
      <c r="I13" s="36">
        <v>6</v>
      </c>
      <c r="J13" s="36">
        <v>4</v>
      </c>
      <c r="K13" s="36">
        <v>5</v>
      </c>
      <c r="L13" s="36">
        <v>6</v>
      </c>
      <c r="M13" s="36">
        <v>6</v>
      </c>
      <c r="N13" s="36">
        <v>10</v>
      </c>
      <c r="O13" s="36">
        <v>4</v>
      </c>
      <c r="P13" s="36">
        <v>6</v>
      </c>
      <c r="Q13" s="36">
        <v>6</v>
      </c>
      <c r="R13" s="36">
        <v>6</v>
      </c>
      <c r="S13" s="36">
        <v>4</v>
      </c>
      <c r="T13" s="36">
        <v>6</v>
      </c>
      <c r="U13" s="36">
        <v>5</v>
      </c>
      <c r="V13" s="36">
        <v>6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3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7</v>
      </c>
      <c r="G28" s="36">
        <v>5</v>
      </c>
      <c r="H28" s="36">
        <v>7</v>
      </c>
      <c r="I28" s="36">
        <v>8</v>
      </c>
      <c r="J28" s="36">
        <v>7</v>
      </c>
      <c r="K28" s="36">
        <v>7</v>
      </c>
      <c r="L28" s="36">
        <v>6</v>
      </c>
      <c r="M28" s="36">
        <v>7</v>
      </c>
      <c r="N28" s="36">
        <v>9</v>
      </c>
      <c r="O28" s="36">
        <v>5</v>
      </c>
      <c r="P28" s="36">
        <v>8</v>
      </c>
      <c r="Q28" s="36">
        <v>9</v>
      </c>
      <c r="R28" s="36">
        <v>7</v>
      </c>
      <c r="S28" s="36">
        <v>4</v>
      </c>
      <c r="T28" s="36">
        <v>9</v>
      </c>
      <c r="U28" s="36">
        <v>7</v>
      </c>
      <c r="V28" s="36">
        <v>7</v>
      </c>
      <c r="W28" s="56">
        <f aca="true" t="shared" si="12" ref="W28:W33">SUM(E28:V28)</f>
        <v>126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7</v>
      </c>
      <c r="H29" s="36">
        <v>4</v>
      </c>
      <c r="I29" s="36">
        <v>8</v>
      </c>
      <c r="J29" s="36">
        <v>6</v>
      </c>
      <c r="K29" s="36">
        <v>7</v>
      </c>
      <c r="L29" s="36">
        <v>6</v>
      </c>
      <c r="M29" s="36">
        <v>7</v>
      </c>
      <c r="N29" s="36">
        <v>9</v>
      </c>
      <c r="O29" s="36">
        <v>5</v>
      </c>
      <c r="P29" s="36">
        <v>7</v>
      </c>
      <c r="Q29" s="36">
        <v>6</v>
      </c>
      <c r="R29" s="36">
        <v>7</v>
      </c>
      <c r="S29" s="36">
        <v>4</v>
      </c>
      <c r="T29" s="36">
        <v>6</v>
      </c>
      <c r="U29" s="36">
        <v>11</v>
      </c>
      <c r="V29" s="36">
        <v>11</v>
      </c>
      <c r="W29" s="56">
        <f t="shared" si="12"/>
        <v>122</v>
      </c>
    </row>
    <row r="30" spans="1:23" ht="12.75">
      <c r="A30" s="105" t="s">
        <v>7</v>
      </c>
      <c r="B30" s="106" t="str">
        <f>B6</f>
        <v>Rybár Marián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6</v>
      </c>
      <c r="F33" s="62">
        <f t="shared" si="13"/>
        <v>5</v>
      </c>
      <c r="G33" s="62">
        <f t="shared" si="13"/>
        <v>5</v>
      </c>
      <c r="H33" s="62">
        <f t="shared" si="13"/>
        <v>4</v>
      </c>
      <c r="I33" s="62">
        <f t="shared" si="13"/>
        <v>8</v>
      </c>
      <c r="J33" s="62">
        <f t="shared" si="13"/>
        <v>6</v>
      </c>
      <c r="K33" s="62">
        <f t="shared" si="13"/>
        <v>7</v>
      </c>
      <c r="L33" s="62">
        <f t="shared" si="13"/>
        <v>6</v>
      </c>
      <c r="M33" s="62">
        <f t="shared" si="13"/>
        <v>7</v>
      </c>
      <c r="N33" s="62">
        <f t="shared" si="13"/>
        <v>9</v>
      </c>
      <c r="O33" s="62">
        <f t="shared" si="13"/>
        <v>5</v>
      </c>
      <c r="P33" s="62">
        <f t="shared" si="13"/>
        <v>7</v>
      </c>
      <c r="Q33" s="62">
        <f t="shared" si="13"/>
        <v>6</v>
      </c>
      <c r="R33" s="62">
        <f t="shared" si="13"/>
        <v>7</v>
      </c>
      <c r="S33" s="62">
        <f t="shared" si="13"/>
        <v>4</v>
      </c>
      <c r="T33" s="62">
        <f t="shared" si="13"/>
        <v>6</v>
      </c>
      <c r="U33" s="62">
        <f t="shared" si="13"/>
        <v>7</v>
      </c>
      <c r="V33" s="62">
        <f t="shared" si="13"/>
        <v>7</v>
      </c>
      <c r="W33" s="60">
        <f t="shared" si="12"/>
        <v>112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5</v>
      </c>
      <c r="G38" s="36">
        <v>5</v>
      </c>
      <c r="H38" s="36">
        <v>3</v>
      </c>
      <c r="I38" s="36">
        <v>8</v>
      </c>
      <c r="J38" s="36">
        <v>4</v>
      </c>
      <c r="K38" s="36">
        <v>10</v>
      </c>
      <c r="L38" s="36">
        <v>6</v>
      </c>
      <c r="M38" s="36">
        <v>11</v>
      </c>
      <c r="N38" s="36">
        <v>11</v>
      </c>
      <c r="O38" s="36">
        <v>4</v>
      </c>
      <c r="P38" s="36">
        <v>6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5</v>
      </c>
      <c r="W38" s="56">
        <f aca="true" t="shared" si="14" ref="W38:W43">SUM(E38:V38)</f>
        <v>119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7</v>
      </c>
      <c r="G39" s="36">
        <v>6</v>
      </c>
      <c r="H39" s="36">
        <v>4</v>
      </c>
      <c r="I39" s="36">
        <v>7</v>
      </c>
      <c r="J39" s="36">
        <v>11</v>
      </c>
      <c r="K39" s="36">
        <v>7</v>
      </c>
      <c r="L39" s="36">
        <v>9</v>
      </c>
      <c r="M39" s="36">
        <v>6</v>
      </c>
      <c r="N39" s="36">
        <v>7</v>
      </c>
      <c r="O39" s="36">
        <v>6</v>
      </c>
      <c r="P39" s="36">
        <v>8</v>
      </c>
      <c r="Q39" s="36">
        <v>7</v>
      </c>
      <c r="R39" s="36">
        <v>8</v>
      </c>
      <c r="S39" s="36">
        <v>5</v>
      </c>
      <c r="T39" s="36">
        <v>8</v>
      </c>
      <c r="U39" s="36">
        <v>11</v>
      </c>
      <c r="V39" s="36">
        <v>7</v>
      </c>
      <c r="W39" s="56">
        <f t="shared" si="14"/>
        <v>130</v>
      </c>
    </row>
    <row r="40" spans="1:23" ht="12.75">
      <c r="A40" s="53" t="s">
        <v>7</v>
      </c>
      <c r="B40" s="106" t="s">
        <v>94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6</v>
      </c>
      <c r="F43" s="62">
        <f t="shared" si="15"/>
        <v>5</v>
      </c>
      <c r="G43" s="62">
        <f t="shared" si="15"/>
        <v>5</v>
      </c>
      <c r="H43" s="62">
        <f t="shared" si="15"/>
        <v>3</v>
      </c>
      <c r="I43" s="62">
        <f t="shared" si="15"/>
        <v>7</v>
      </c>
      <c r="J43" s="62">
        <f t="shared" si="15"/>
        <v>4</v>
      </c>
      <c r="K43" s="62">
        <f t="shared" si="15"/>
        <v>7</v>
      </c>
      <c r="L43" s="62">
        <f t="shared" si="15"/>
        <v>6</v>
      </c>
      <c r="M43" s="62">
        <f t="shared" si="15"/>
        <v>6</v>
      </c>
      <c r="N43" s="62">
        <f t="shared" si="15"/>
        <v>7</v>
      </c>
      <c r="O43" s="62">
        <f t="shared" si="15"/>
        <v>4</v>
      </c>
      <c r="P43" s="62">
        <f t="shared" si="15"/>
        <v>6</v>
      </c>
      <c r="Q43" s="62">
        <f t="shared" si="15"/>
        <v>7</v>
      </c>
      <c r="R43" s="62">
        <f t="shared" si="15"/>
        <v>7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5</v>
      </c>
      <c r="W43" s="60">
        <f t="shared" si="14"/>
        <v>103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4</v>
      </c>
      <c r="G48" s="36">
        <v>6</v>
      </c>
      <c r="H48" s="36">
        <v>6</v>
      </c>
      <c r="I48" s="36">
        <v>6</v>
      </c>
      <c r="J48" s="36">
        <v>4</v>
      </c>
      <c r="K48" s="36">
        <v>7</v>
      </c>
      <c r="L48" s="36">
        <v>6</v>
      </c>
      <c r="M48" s="36">
        <v>8</v>
      </c>
      <c r="N48" s="36">
        <v>11</v>
      </c>
      <c r="O48" s="36">
        <v>5</v>
      </c>
      <c r="P48" s="36">
        <v>7</v>
      </c>
      <c r="Q48" s="36">
        <v>5</v>
      </c>
      <c r="R48" s="36">
        <v>7</v>
      </c>
      <c r="S48" s="36">
        <v>4</v>
      </c>
      <c r="T48" s="36">
        <v>4</v>
      </c>
      <c r="U48" s="36">
        <v>7</v>
      </c>
      <c r="V48" s="36">
        <v>7</v>
      </c>
      <c r="W48" s="56">
        <f aca="true" t="shared" si="16" ref="W48:W53">SUM(E48:V48)</f>
        <v>111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6</v>
      </c>
      <c r="H49" s="36">
        <v>3</v>
      </c>
      <c r="I49" s="36">
        <v>6</v>
      </c>
      <c r="J49" s="36">
        <v>4</v>
      </c>
      <c r="K49" s="36">
        <v>5</v>
      </c>
      <c r="L49" s="36">
        <v>6</v>
      </c>
      <c r="M49" s="36">
        <v>6</v>
      </c>
      <c r="N49" s="36">
        <v>10</v>
      </c>
      <c r="O49" s="36">
        <v>4</v>
      </c>
      <c r="P49" s="36">
        <v>6</v>
      </c>
      <c r="Q49" s="36">
        <v>6</v>
      </c>
      <c r="R49" s="36">
        <v>6</v>
      </c>
      <c r="S49" s="36">
        <v>4</v>
      </c>
      <c r="T49" s="36">
        <v>6</v>
      </c>
      <c r="U49" s="36">
        <v>5</v>
      </c>
      <c r="V49" s="36">
        <v>6</v>
      </c>
      <c r="W49" s="56">
        <f t="shared" si="16"/>
        <v>100</v>
      </c>
    </row>
    <row r="50" spans="1:23" ht="12.75">
      <c r="A50" s="53" t="s">
        <v>7</v>
      </c>
      <c r="B50" s="106" t="s">
        <v>95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6</v>
      </c>
      <c r="H53" s="62">
        <f t="shared" si="17"/>
        <v>3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6</v>
      </c>
      <c r="M53" s="62">
        <f t="shared" si="17"/>
        <v>6</v>
      </c>
      <c r="N53" s="62">
        <f t="shared" si="17"/>
        <v>10</v>
      </c>
      <c r="O53" s="62">
        <f t="shared" si="17"/>
        <v>4</v>
      </c>
      <c r="P53" s="62">
        <f t="shared" si="17"/>
        <v>6</v>
      </c>
      <c r="Q53" s="62">
        <f t="shared" si="17"/>
        <v>5</v>
      </c>
      <c r="R53" s="62">
        <f t="shared" si="17"/>
        <v>6</v>
      </c>
      <c r="S53" s="62">
        <f t="shared" si="17"/>
        <v>4</v>
      </c>
      <c r="T53" s="62">
        <f t="shared" si="17"/>
        <v>4</v>
      </c>
      <c r="U53" s="62">
        <f t="shared" si="17"/>
        <v>5</v>
      </c>
      <c r="V53" s="62">
        <f t="shared" si="17"/>
        <v>6</v>
      </c>
      <c r="W53" s="60">
        <f t="shared" si="16"/>
        <v>96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8</v>
      </c>
      <c r="F58" s="36">
        <v>7</v>
      </c>
      <c r="G58" s="36">
        <v>10</v>
      </c>
      <c r="H58" s="36">
        <v>6</v>
      </c>
      <c r="I58" s="36">
        <v>8</v>
      </c>
      <c r="J58" s="36">
        <v>6</v>
      </c>
      <c r="K58" s="36">
        <v>7</v>
      </c>
      <c r="L58" s="36">
        <v>7</v>
      </c>
      <c r="M58" s="36">
        <v>9</v>
      </c>
      <c r="N58" s="36">
        <v>8</v>
      </c>
      <c r="O58" s="36">
        <v>6</v>
      </c>
      <c r="P58" s="36">
        <v>8</v>
      </c>
      <c r="Q58" s="36">
        <v>9</v>
      </c>
      <c r="R58" s="36">
        <v>6</v>
      </c>
      <c r="S58" s="36">
        <v>4</v>
      </c>
      <c r="T58" s="36">
        <v>7</v>
      </c>
      <c r="U58" s="36">
        <v>6</v>
      </c>
      <c r="V58" s="36">
        <v>7</v>
      </c>
      <c r="W58" s="56">
        <f aca="true" t="shared" si="18" ref="W58:W63">SUM(E58:V58)</f>
        <v>129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9</v>
      </c>
      <c r="H59" s="36">
        <v>6</v>
      </c>
      <c r="I59" s="36">
        <v>11</v>
      </c>
      <c r="J59" s="36">
        <v>11</v>
      </c>
      <c r="K59" s="36">
        <v>11</v>
      </c>
      <c r="L59" s="36">
        <v>11</v>
      </c>
      <c r="M59" s="36">
        <v>11</v>
      </c>
      <c r="N59" s="36">
        <v>7</v>
      </c>
      <c r="O59" s="36">
        <v>5</v>
      </c>
      <c r="P59" s="36">
        <v>7</v>
      </c>
      <c r="Q59" s="36">
        <v>6</v>
      </c>
      <c r="R59" s="36">
        <v>7</v>
      </c>
      <c r="S59" s="36">
        <v>5</v>
      </c>
      <c r="T59" s="36">
        <v>8</v>
      </c>
      <c r="U59" s="36">
        <v>6</v>
      </c>
      <c r="V59" s="36">
        <v>11</v>
      </c>
      <c r="W59" s="56">
        <f t="shared" si="18"/>
        <v>146</v>
      </c>
    </row>
    <row r="60" spans="1:23" ht="12.75">
      <c r="A60" s="53" t="s">
        <v>7</v>
      </c>
      <c r="B60" s="106" t="s">
        <v>106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7</v>
      </c>
      <c r="F63" s="59">
        <f t="shared" si="19"/>
        <v>7</v>
      </c>
      <c r="G63" s="59">
        <f t="shared" si="19"/>
        <v>9</v>
      </c>
      <c r="H63" s="59">
        <f t="shared" si="19"/>
        <v>6</v>
      </c>
      <c r="I63" s="59">
        <f t="shared" si="19"/>
        <v>8</v>
      </c>
      <c r="J63" s="59">
        <f t="shared" si="19"/>
        <v>6</v>
      </c>
      <c r="K63" s="59">
        <f t="shared" si="19"/>
        <v>7</v>
      </c>
      <c r="L63" s="59">
        <f t="shared" si="19"/>
        <v>7</v>
      </c>
      <c r="M63" s="59">
        <f t="shared" si="19"/>
        <v>9</v>
      </c>
      <c r="N63" s="59">
        <f t="shared" si="19"/>
        <v>7</v>
      </c>
      <c r="O63" s="59">
        <f t="shared" si="19"/>
        <v>5</v>
      </c>
      <c r="P63" s="59">
        <f t="shared" si="19"/>
        <v>7</v>
      </c>
      <c r="Q63" s="59">
        <f t="shared" si="19"/>
        <v>6</v>
      </c>
      <c r="R63" s="59">
        <f t="shared" si="19"/>
        <v>6</v>
      </c>
      <c r="S63" s="59">
        <f t="shared" si="19"/>
        <v>4</v>
      </c>
      <c r="T63" s="59">
        <f t="shared" si="19"/>
        <v>7</v>
      </c>
      <c r="U63" s="59">
        <f t="shared" si="19"/>
        <v>6</v>
      </c>
      <c r="V63" s="59">
        <f t="shared" si="19"/>
        <v>7</v>
      </c>
      <c r="W63" s="60">
        <f t="shared" si="18"/>
        <v>121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 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Rybár Marián</v>
      </c>
      <c r="C90" s="121"/>
      <c r="D90" s="122" t="s">
        <v>28</v>
      </c>
      <c r="E90" s="71">
        <f aca="true" t="shared" si="24" ref="E90:V90">E33</f>
        <v>6</v>
      </c>
      <c r="F90" s="71">
        <f t="shared" si="24"/>
        <v>5</v>
      </c>
      <c r="G90" s="71">
        <f t="shared" si="24"/>
        <v>5</v>
      </c>
      <c r="H90" s="71">
        <f t="shared" si="24"/>
        <v>4</v>
      </c>
      <c r="I90" s="71">
        <f t="shared" si="24"/>
        <v>8</v>
      </c>
      <c r="J90" s="71">
        <f t="shared" si="24"/>
        <v>6</v>
      </c>
      <c r="K90" s="71">
        <f t="shared" si="24"/>
        <v>7</v>
      </c>
      <c r="L90" s="71">
        <f t="shared" si="24"/>
        <v>6</v>
      </c>
      <c r="M90" s="71">
        <f t="shared" si="24"/>
        <v>7</v>
      </c>
      <c r="N90" s="71">
        <f t="shared" si="24"/>
        <v>9</v>
      </c>
      <c r="O90" s="71">
        <f t="shared" si="24"/>
        <v>5</v>
      </c>
      <c r="P90" s="71">
        <f t="shared" si="24"/>
        <v>7</v>
      </c>
      <c r="Q90" s="71">
        <f t="shared" si="24"/>
        <v>6</v>
      </c>
      <c r="R90" s="71">
        <f t="shared" si="24"/>
        <v>7</v>
      </c>
      <c r="S90" s="71">
        <f t="shared" si="24"/>
        <v>4</v>
      </c>
      <c r="T90" s="71">
        <f t="shared" si="24"/>
        <v>6</v>
      </c>
      <c r="U90" s="71">
        <f t="shared" si="24"/>
        <v>7</v>
      </c>
      <c r="V90" s="71">
        <f t="shared" si="24"/>
        <v>7</v>
      </c>
      <c r="W90" s="56">
        <f aca="true" t="shared" si="25" ref="W90:W95">SUM(E90:V90)</f>
        <v>112</v>
      </c>
    </row>
    <row r="91" spans="1:23" ht="13.5" thickBot="1">
      <c r="A91" s="72">
        <v>2</v>
      </c>
      <c r="B91" s="128" t="s">
        <v>7</v>
      </c>
      <c r="C91" s="123"/>
      <c r="D91" s="122"/>
      <c r="E91" s="65">
        <f aca="true" t="shared" si="26" ref="E91:V91">E43</f>
        <v>6</v>
      </c>
      <c r="F91" s="65">
        <f t="shared" si="26"/>
        <v>5</v>
      </c>
      <c r="G91" s="65">
        <f t="shared" si="26"/>
        <v>5</v>
      </c>
      <c r="H91" s="65">
        <f t="shared" si="26"/>
        <v>3</v>
      </c>
      <c r="I91" s="65">
        <f t="shared" si="26"/>
        <v>7</v>
      </c>
      <c r="J91" s="65">
        <f t="shared" si="26"/>
        <v>4</v>
      </c>
      <c r="K91" s="65">
        <f t="shared" si="26"/>
        <v>7</v>
      </c>
      <c r="L91" s="65">
        <f t="shared" si="26"/>
        <v>6</v>
      </c>
      <c r="M91" s="65">
        <f t="shared" si="26"/>
        <v>6</v>
      </c>
      <c r="N91" s="65">
        <f t="shared" si="26"/>
        <v>7</v>
      </c>
      <c r="O91" s="65">
        <f t="shared" si="26"/>
        <v>4</v>
      </c>
      <c r="P91" s="65">
        <f t="shared" si="26"/>
        <v>6</v>
      </c>
      <c r="Q91" s="65">
        <f t="shared" si="26"/>
        <v>7</v>
      </c>
      <c r="R91" s="65">
        <f t="shared" si="26"/>
        <v>7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65">
        <f t="shared" si="26"/>
        <v>5</v>
      </c>
      <c r="W91" s="56">
        <f t="shared" si="25"/>
        <v>103</v>
      </c>
    </row>
    <row r="92" spans="1:23" ht="13.5" thickBot="1">
      <c r="A92" s="72">
        <v>3</v>
      </c>
      <c r="B92" s="123" t="str">
        <f>B50</f>
        <v>Kozel Stefan</v>
      </c>
      <c r="C92" s="123"/>
      <c r="D92" s="122"/>
      <c r="E92" s="65">
        <f aca="true" t="shared" si="27" ref="E92:V92">E53</f>
        <v>6</v>
      </c>
      <c r="F92" s="65">
        <f t="shared" si="27"/>
        <v>4</v>
      </c>
      <c r="G92" s="65">
        <f t="shared" si="27"/>
        <v>6</v>
      </c>
      <c r="H92" s="65">
        <f t="shared" si="27"/>
        <v>3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6</v>
      </c>
      <c r="M92" s="65">
        <f t="shared" si="27"/>
        <v>6</v>
      </c>
      <c r="N92" s="65">
        <f t="shared" si="27"/>
        <v>10</v>
      </c>
      <c r="O92" s="65">
        <f t="shared" si="27"/>
        <v>4</v>
      </c>
      <c r="P92" s="65">
        <f t="shared" si="27"/>
        <v>6</v>
      </c>
      <c r="Q92" s="65">
        <f t="shared" si="27"/>
        <v>5</v>
      </c>
      <c r="R92" s="65">
        <f t="shared" si="27"/>
        <v>6</v>
      </c>
      <c r="S92" s="65">
        <f t="shared" si="27"/>
        <v>4</v>
      </c>
      <c r="T92" s="65">
        <f t="shared" si="27"/>
        <v>4</v>
      </c>
      <c r="U92" s="65">
        <f t="shared" si="27"/>
        <v>5</v>
      </c>
      <c r="V92" s="65">
        <f t="shared" si="27"/>
        <v>6</v>
      </c>
      <c r="W92" s="56">
        <f t="shared" si="25"/>
        <v>96</v>
      </c>
    </row>
    <row r="93" spans="1:23" ht="13.5" thickBot="1">
      <c r="A93" s="72">
        <v>4</v>
      </c>
      <c r="B93" s="123" t="str">
        <f>B60</f>
        <v>Kozelova Marta</v>
      </c>
      <c r="C93" s="123"/>
      <c r="D93" s="122"/>
      <c r="E93" s="65">
        <f aca="true" t="shared" si="28" ref="E93:V93">E63</f>
        <v>7</v>
      </c>
      <c r="F93" s="65">
        <f t="shared" si="28"/>
        <v>7</v>
      </c>
      <c r="G93" s="65">
        <f t="shared" si="28"/>
        <v>9</v>
      </c>
      <c r="H93" s="65">
        <f t="shared" si="28"/>
        <v>6</v>
      </c>
      <c r="I93" s="65">
        <f t="shared" si="28"/>
        <v>8</v>
      </c>
      <c r="J93" s="65">
        <f t="shared" si="28"/>
        <v>6</v>
      </c>
      <c r="K93" s="65">
        <f t="shared" si="28"/>
        <v>7</v>
      </c>
      <c r="L93" s="65">
        <f t="shared" si="28"/>
        <v>7</v>
      </c>
      <c r="M93" s="65">
        <f t="shared" si="28"/>
        <v>9</v>
      </c>
      <c r="N93" s="65">
        <f t="shared" si="28"/>
        <v>7</v>
      </c>
      <c r="O93" s="65">
        <f t="shared" si="28"/>
        <v>5</v>
      </c>
      <c r="P93" s="65">
        <f t="shared" si="28"/>
        <v>7</v>
      </c>
      <c r="Q93" s="65">
        <f t="shared" si="28"/>
        <v>6</v>
      </c>
      <c r="R93" s="65">
        <f t="shared" si="28"/>
        <v>6</v>
      </c>
      <c r="S93" s="65">
        <f t="shared" si="28"/>
        <v>4</v>
      </c>
      <c r="T93" s="65">
        <f t="shared" si="28"/>
        <v>7</v>
      </c>
      <c r="U93" s="65">
        <f t="shared" si="28"/>
        <v>6</v>
      </c>
      <c r="V93" s="65">
        <f t="shared" si="28"/>
        <v>7</v>
      </c>
      <c r="W93" s="56">
        <f t="shared" si="25"/>
        <v>121</v>
      </c>
    </row>
    <row r="94" spans="1:23" ht="13.5" thickBot="1">
      <c r="A94" s="72">
        <v>5</v>
      </c>
      <c r="B94" s="123" t="str">
        <f>B70</f>
        <v> </v>
      </c>
      <c r="C94" s="123"/>
      <c r="D94" s="12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0">
      <selection activeCell="E33" sqref="E33:W3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91</v>
      </c>
      <c r="C6" s="29">
        <v>12.5</v>
      </c>
      <c r="D6" s="30">
        <f>IF(C6="ZK",$X$3,ROUND(SUM(C6*$A$2/$C$2-($W$2-$B$2)),0))</f>
        <v>15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3</v>
      </c>
      <c r="K6" s="30">
        <f t="shared" si="0"/>
        <v>2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3</v>
      </c>
      <c r="S6" s="30">
        <f t="shared" si="0"/>
        <v>2</v>
      </c>
      <c r="T6" s="30">
        <f t="shared" si="0"/>
        <v>2</v>
      </c>
      <c r="U6" s="30">
        <f t="shared" si="0"/>
        <v>2</v>
      </c>
      <c r="V6" s="30">
        <f t="shared" si="0"/>
        <v>2</v>
      </c>
      <c r="W6" s="30">
        <f>SUM(E6:V6)</f>
        <v>36</v>
      </c>
      <c r="X6" s="31">
        <f>IF(C6&gt;-50,IF(X7=TRUE,"s",SUM(E7:V7)),"z")</f>
        <v>87</v>
      </c>
      <c r="Y6" s="31">
        <f>IF(X7=TRUE,"s",SUM(N7:V7))</f>
        <v>44</v>
      </c>
      <c r="Z6" s="31">
        <f>IF(X7=TRUE,"s",SUM(Q7:W7))</f>
        <v>27</v>
      </c>
      <c r="AA6" s="31">
        <f>IF(X7=TRUE,"s",SUM(T7:V7))</f>
        <v>15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4</v>
      </c>
      <c r="H7" s="36">
        <v>4</v>
      </c>
      <c r="I7" s="36">
        <v>6</v>
      </c>
      <c r="J7" s="36">
        <v>3</v>
      </c>
      <c r="K7" s="36">
        <v>4</v>
      </c>
      <c r="L7" s="36">
        <v>5</v>
      </c>
      <c r="M7" s="36">
        <v>7</v>
      </c>
      <c r="N7" s="36">
        <v>7</v>
      </c>
      <c r="O7" s="36">
        <v>4</v>
      </c>
      <c r="P7" s="36">
        <v>6</v>
      </c>
      <c r="Q7" s="36">
        <v>5</v>
      </c>
      <c r="R7" s="36">
        <v>4</v>
      </c>
      <c r="S7" s="36">
        <v>3</v>
      </c>
      <c r="T7" s="36">
        <v>6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90</v>
      </c>
      <c r="C9" s="29">
        <v>11.6</v>
      </c>
      <c r="D9" s="30">
        <f>IF(C9="ZK",$X$3,ROUND(SUM(C9*$A$2/$C$2-($W$2-$B$2)),0))</f>
        <v>14</v>
      </c>
      <c r="E9" s="30">
        <f aca="true" t="shared" si="2" ref="E9:V9">IF(E10="s",0,IF(E11-E10+E$2&lt;0,0,E11-E10+E$2))</f>
        <v>3</v>
      </c>
      <c r="F9" s="30">
        <f t="shared" si="2"/>
        <v>2</v>
      </c>
      <c r="G9" s="30">
        <f t="shared" si="2"/>
        <v>0</v>
      </c>
      <c r="H9" s="30">
        <f t="shared" si="2"/>
        <v>2</v>
      </c>
      <c r="I9" s="30">
        <f t="shared" si="2"/>
        <v>3</v>
      </c>
      <c r="J9" s="30">
        <f t="shared" si="2"/>
        <v>3</v>
      </c>
      <c r="K9" s="30">
        <f t="shared" si="2"/>
        <v>0</v>
      </c>
      <c r="L9" s="30">
        <f t="shared" si="2"/>
        <v>3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0</v>
      </c>
      <c r="T9" s="30">
        <f t="shared" si="2"/>
        <v>2</v>
      </c>
      <c r="U9" s="30">
        <f t="shared" si="2"/>
        <v>1</v>
      </c>
      <c r="V9" s="30">
        <f t="shared" si="2"/>
        <v>0</v>
      </c>
      <c r="W9" s="30">
        <f>SUM(E9:V9)</f>
        <v>29</v>
      </c>
      <c r="X9" s="31">
        <f>IF(C9&gt;-50,IF(X10=TRUE,"s",SUM(E10:V10)),"z")</f>
        <v>95</v>
      </c>
      <c r="Y9" s="31">
        <f>IF(X10=TRUE,"s",SUM(N10:V10))</f>
        <v>51</v>
      </c>
      <c r="Z9" s="31">
        <f>IF(X10=TRUE,"s",SUM(Q10:W10))</f>
        <v>35</v>
      </c>
      <c r="AA9" s="31">
        <f>IF(X10=TRUE,"s",SUM(T10:V10))</f>
        <v>18</v>
      </c>
      <c r="AB9" s="31">
        <f>IF(X10=TRUE,"s",SUM(V10))</f>
        <v>7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6</v>
      </c>
      <c r="H10" s="36">
        <v>4</v>
      </c>
      <c r="I10" s="36">
        <v>5</v>
      </c>
      <c r="J10" s="36">
        <v>3</v>
      </c>
      <c r="K10" s="36">
        <v>7</v>
      </c>
      <c r="L10" s="36">
        <v>4</v>
      </c>
      <c r="M10" s="36">
        <v>6</v>
      </c>
      <c r="N10" s="36">
        <v>5</v>
      </c>
      <c r="O10" s="36">
        <v>5</v>
      </c>
      <c r="P10" s="36">
        <v>6</v>
      </c>
      <c r="Q10" s="36">
        <v>6</v>
      </c>
      <c r="R10" s="36">
        <v>5</v>
      </c>
      <c r="S10" s="36">
        <v>6</v>
      </c>
      <c r="T10" s="36">
        <v>6</v>
      </c>
      <c r="U10" s="36">
        <v>5</v>
      </c>
      <c r="V10" s="36">
        <v>7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92</v>
      </c>
      <c r="C12" s="29">
        <v>12.1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0</v>
      </c>
      <c r="H12" s="30">
        <f t="shared" si="4"/>
        <v>3</v>
      </c>
      <c r="I12" s="30">
        <f t="shared" si="4"/>
        <v>3</v>
      </c>
      <c r="J12" s="30">
        <f t="shared" si="4"/>
        <v>1</v>
      </c>
      <c r="K12" s="30">
        <f t="shared" si="4"/>
        <v>1</v>
      </c>
      <c r="L12" s="30">
        <f t="shared" si="4"/>
        <v>3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1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1</v>
      </c>
      <c r="V12" s="30">
        <f t="shared" si="4"/>
        <v>2</v>
      </c>
      <c r="W12" s="30">
        <f>SUM(E12:V12)</f>
        <v>37</v>
      </c>
      <c r="X12" s="31">
        <f>IF(C12&gt;-50,IF(X13=TRUE,"s",SUM(E13:V13)),"z")</f>
        <v>85</v>
      </c>
      <c r="Y12" s="31">
        <f>IF(X13=TRUE,"s",SUM(N13:V13))</f>
        <v>43</v>
      </c>
      <c r="Z12" s="31">
        <f>IF(X13=TRUE,"s",SUM(Q13:W13))</f>
        <v>27</v>
      </c>
      <c r="AA12" s="31">
        <f>IF(X13=TRUE,"s",SUM(T13:V13))</f>
        <v>15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6</v>
      </c>
      <c r="H13" s="36">
        <v>3</v>
      </c>
      <c r="I13" s="36">
        <v>5</v>
      </c>
      <c r="J13" s="36">
        <v>5</v>
      </c>
      <c r="K13" s="36">
        <v>5</v>
      </c>
      <c r="L13" s="36">
        <v>4</v>
      </c>
      <c r="M13" s="36">
        <v>6</v>
      </c>
      <c r="N13" s="36">
        <v>6</v>
      </c>
      <c r="O13" s="36">
        <v>4</v>
      </c>
      <c r="P13" s="36">
        <v>6</v>
      </c>
      <c r="Q13" s="36">
        <v>5</v>
      </c>
      <c r="R13" s="36">
        <v>4</v>
      </c>
      <c r="S13" s="36">
        <v>3</v>
      </c>
      <c r="T13" s="36">
        <v>5</v>
      </c>
      <c r="U13" s="36">
        <v>5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93</v>
      </c>
      <c r="C15" s="29">
        <v>17.8</v>
      </c>
      <c r="D15" s="30">
        <f>IF(C15="ZK",$X$3,ROUND(SUM(C15*$A$2/$C$2-($W$2-$B$2)),0))</f>
        <v>21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2</v>
      </c>
      <c r="J15" s="30">
        <f t="shared" si="6"/>
        <v>1</v>
      </c>
      <c r="K15" s="30">
        <f t="shared" si="6"/>
        <v>0</v>
      </c>
      <c r="L15" s="30">
        <f t="shared" si="6"/>
        <v>1</v>
      </c>
      <c r="M15" s="30">
        <f t="shared" si="6"/>
        <v>0</v>
      </c>
      <c r="N15" s="30">
        <f t="shared" si="6"/>
        <v>2</v>
      </c>
      <c r="O15" s="30">
        <f t="shared" si="6"/>
        <v>0</v>
      </c>
      <c r="P15" s="30">
        <f t="shared" si="6"/>
        <v>0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3</v>
      </c>
      <c r="U15" s="30">
        <f t="shared" si="6"/>
        <v>2</v>
      </c>
      <c r="V15" s="30">
        <f t="shared" si="6"/>
        <v>1</v>
      </c>
      <c r="W15" s="30">
        <f>SUM(E15:V15)</f>
        <v>25</v>
      </c>
      <c r="X15" s="31">
        <f>IF(C15&gt;-50,IF(X16=TRUE,"s",SUM(E16:V16)),"z")</f>
        <v>107</v>
      </c>
      <c r="Y15" s="31">
        <f>IF(X16=TRUE,"s",SUM(N16:V16))</f>
        <v>52</v>
      </c>
      <c r="Z15" s="31">
        <f>IF(X16=TRUE,"s",SUM(Q16:W16))</f>
        <v>31</v>
      </c>
      <c r="AA15" s="31">
        <f>IF(X16=TRUE,"s",SUM(T16:V16))</f>
        <v>16</v>
      </c>
      <c r="AB15" s="31">
        <f>IF(X16=TRUE,"s",SUM(V16))</f>
        <v>6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5</v>
      </c>
      <c r="G16" s="36">
        <v>5</v>
      </c>
      <c r="H16" s="36">
        <v>4</v>
      </c>
      <c r="I16" s="36">
        <v>7</v>
      </c>
      <c r="J16" s="36">
        <v>5</v>
      </c>
      <c r="K16" s="36">
        <v>8</v>
      </c>
      <c r="L16" s="36">
        <v>6</v>
      </c>
      <c r="M16" s="36">
        <v>9</v>
      </c>
      <c r="N16" s="36">
        <v>6</v>
      </c>
      <c r="O16" s="36">
        <v>6</v>
      </c>
      <c r="P16" s="36">
        <v>9</v>
      </c>
      <c r="Q16" s="36">
        <v>5</v>
      </c>
      <c r="R16" s="36">
        <v>6</v>
      </c>
      <c r="S16" s="36">
        <v>4</v>
      </c>
      <c r="T16" s="36">
        <v>5</v>
      </c>
      <c r="U16" s="36">
        <v>5</v>
      </c>
      <c r="V16" s="36">
        <v>6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119</v>
      </c>
      <c r="C18" s="29">
        <v>16.2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3</v>
      </c>
      <c r="H18" s="30">
        <f t="shared" si="8"/>
        <v>3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0</v>
      </c>
      <c r="M18" s="30">
        <f t="shared" si="8"/>
        <v>2</v>
      </c>
      <c r="N18" s="30">
        <f t="shared" si="8"/>
        <v>0</v>
      </c>
      <c r="O18" s="30">
        <f t="shared" si="8"/>
        <v>1</v>
      </c>
      <c r="P18" s="30">
        <f t="shared" si="8"/>
        <v>2</v>
      </c>
      <c r="Q18" s="30">
        <f t="shared" si="8"/>
        <v>3</v>
      </c>
      <c r="R18" s="30">
        <f t="shared" si="8"/>
        <v>2</v>
      </c>
      <c r="S18" s="30">
        <f t="shared" si="8"/>
        <v>3</v>
      </c>
      <c r="T18" s="30">
        <f t="shared" si="8"/>
        <v>0</v>
      </c>
      <c r="U18" s="30">
        <f t="shared" si="8"/>
        <v>3</v>
      </c>
      <c r="V18" s="30">
        <f t="shared" si="8"/>
        <v>3</v>
      </c>
      <c r="W18" s="30">
        <f>SUM(E18:V18)</f>
        <v>35</v>
      </c>
      <c r="X18" s="31">
        <f>IF(C18&gt;-50,IF(X19=TRUE,"s",SUM(E19:V19)),"z")</f>
        <v>92</v>
      </c>
      <c r="Y18" s="31">
        <f>IF(X19=TRUE,"s",SUM(N19:V19))</f>
        <v>46</v>
      </c>
      <c r="Z18" s="31">
        <f>IF(X19=TRUE,"s",SUM(Q19:W19))</f>
        <v>28</v>
      </c>
      <c r="AA18" s="31">
        <f>IF(X19=TRUE,"s",SUM(T19:V19))</f>
        <v>16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4</v>
      </c>
      <c r="H19" s="36">
        <v>3</v>
      </c>
      <c r="I19" s="36">
        <v>7</v>
      </c>
      <c r="J19" s="36">
        <v>4</v>
      </c>
      <c r="K19" s="36">
        <v>5</v>
      </c>
      <c r="L19" s="36">
        <v>7</v>
      </c>
      <c r="M19" s="36">
        <v>6</v>
      </c>
      <c r="N19" s="36">
        <v>8</v>
      </c>
      <c r="O19" s="36">
        <v>5</v>
      </c>
      <c r="P19" s="36">
        <v>5</v>
      </c>
      <c r="Q19" s="36">
        <v>4</v>
      </c>
      <c r="R19" s="36">
        <v>5</v>
      </c>
      <c r="S19" s="36">
        <v>3</v>
      </c>
      <c r="T19" s="36">
        <v>8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5</v>
      </c>
      <c r="H28" s="36">
        <v>3</v>
      </c>
      <c r="I28" s="36">
        <v>8</v>
      </c>
      <c r="J28" s="36">
        <v>3</v>
      </c>
      <c r="K28" s="36">
        <v>4</v>
      </c>
      <c r="L28" s="36">
        <v>6</v>
      </c>
      <c r="M28" s="36">
        <v>6</v>
      </c>
      <c r="N28" s="36">
        <v>8</v>
      </c>
      <c r="O28" s="36">
        <v>3</v>
      </c>
      <c r="P28" s="36">
        <v>6</v>
      </c>
      <c r="Q28" s="36">
        <v>4</v>
      </c>
      <c r="R28" s="36">
        <v>5</v>
      </c>
      <c r="S28" s="36">
        <v>3</v>
      </c>
      <c r="T28" s="36">
        <v>6</v>
      </c>
      <c r="U28" s="36">
        <v>5</v>
      </c>
      <c r="V28" s="36">
        <v>5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4</v>
      </c>
      <c r="H29" s="36">
        <v>4</v>
      </c>
      <c r="I29" s="36">
        <v>6</v>
      </c>
      <c r="J29" s="36">
        <v>3</v>
      </c>
      <c r="K29" s="36">
        <v>4</v>
      </c>
      <c r="L29" s="36">
        <v>5</v>
      </c>
      <c r="M29" s="36">
        <v>7</v>
      </c>
      <c r="N29" s="36">
        <v>7</v>
      </c>
      <c r="O29" s="36">
        <v>4</v>
      </c>
      <c r="P29" s="36">
        <v>6</v>
      </c>
      <c r="Q29" s="36">
        <v>5</v>
      </c>
      <c r="R29" s="36">
        <v>4</v>
      </c>
      <c r="S29" s="36">
        <v>3</v>
      </c>
      <c r="T29" s="36">
        <v>6</v>
      </c>
      <c r="U29" s="36">
        <v>4</v>
      </c>
      <c r="V29" s="36">
        <v>5</v>
      </c>
      <c r="W29" s="56">
        <f t="shared" si="12"/>
        <v>87</v>
      </c>
    </row>
    <row r="30" spans="1:23" ht="12.75">
      <c r="A30" s="105" t="s">
        <v>7</v>
      </c>
      <c r="B30" s="106" t="str">
        <f>B6</f>
        <v>Vavra Marian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4</v>
      </c>
      <c r="H33" s="62">
        <f t="shared" si="13"/>
        <v>3</v>
      </c>
      <c r="I33" s="62">
        <f t="shared" si="13"/>
        <v>6</v>
      </c>
      <c r="J33" s="62">
        <f t="shared" si="13"/>
        <v>3</v>
      </c>
      <c r="K33" s="62">
        <f t="shared" si="13"/>
        <v>4</v>
      </c>
      <c r="L33" s="62">
        <f t="shared" si="13"/>
        <v>5</v>
      </c>
      <c r="M33" s="62">
        <f t="shared" si="13"/>
        <v>6</v>
      </c>
      <c r="N33" s="62">
        <f t="shared" si="13"/>
        <v>7</v>
      </c>
      <c r="O33" s="62">
        <f t="shared" si="13"/>
        <v>3</v>
      </c>
      <c r="P33" s="62">
        <f t="shared" si="13"/>
        <v>6</v>
      </c>
      <c r="Q33" s="62">
        <f t="shared" si="13"/>
        <v>4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4</v>
      </c>
      <c r="V33" s="62">
        <f t="shared" si="13"/>
        <v>5</v>
      </c>
      <c r="W33" s="60">
        <f t="shared" si="12"/>
        <v>83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9</v>
      </c>
      <c r="G38" s="36">
        <v>6</v>
      </c>
      <c r="H38" s="36">
        <v>4</v>
      </c>
      <c r="I38" s="36">
        <v>7</v>
      </c>
      <c r="J38" s="36">
        <v>4</v>
      </c>
      <c r="K38" s="36">
        <v>5</v>
      </c>
      <c r="L38" s="36">
        <v>6</v>
      </c>
      <c r="M38" s="36">
        <v>5</v>
      </c>
      <c r="N38" s="36">
        <v>5</v>
      </c>
      <c r="O38" s="36">
        <v>4</v>
      </c>
      <c r="P38" s="36">
        <v>5</v>
      </c>
      <c r="Q38" s="36">
        <v>5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98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6</v>
      </c>
      <c r="H39" s="36">
        <v>4</v>
      </c>
      <c r="I39" s="36">
        <v>5</v>
      </c>
      <c r="J39" s="36">
        <v>3</v>
      </c>
      <c r="K39" s="36">
        <v>7</v>
      </c>
      <c r="L39" s="36">
        <v>4</v>
      </c>
      <c r="M39" s="36">
        <v>6</v>
      </c>
      <c r="N39" s="36">
        <v>5</v>
      </c>
      <c r="O39" s="36">
        <v>5</v>
      </c>
      <c r="P39" s="36">
        <v>6</v>
      </c>
      <c r="Q39" s="36">
        <v>6</v>
      </c>
      <c r="R39" s="36">
        <v>5</v>
      </c>
      <c r="S39" s="36">
        <v>6</v>
      </c>
      <c r="T39" s="36">
        <v>6</v>
      </c>
      <c r="U39" s="36">
        <v>5</v>
      </c>
      <c r="V39" s="36">
        <v>7</v>
      </c>
      <c r="W39" s="56">
        <f t="shared" si="14"/>
        <v>95</v>
      </c>
    </row>
    <row r="40" spans="1:23" ht="12.75">
      <c r="A40" s="53" t="s">
        <v>7</v>
      </c>
      <c r="B40" s="106" t="str">
        <f>B9</f>
        <v>Milan Panik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6</v>
      </c>
      <c r="H43" s="62">
        <f t="shared" si="15"/>
        <v>4</v>
      </c>
      <c r="I43" s="62">
        <f t="shared" si="15"/>
        <v>5</v>
      </c>
      <c r="J43" s="62">
        <f t="shared" si="15"/>
        <v>3</v>
      </c>
      <c r="K43" s="62">
        <f t="shared" si="15"/>
        <v>5</v>
      </c>
      <c r="L43" s="62">
        <f t="shared" si="15"/>
        <v>4</v>
      </c>
      <c r="M43" s="62">
        <f t="shared" si="15"/>
        <v>5</v>
      </c>
      <c r="N43" s="62">
        <f t="shared" si="15"/>
        <v>5</v>
      </c>
      <c r="O43" s="62">
        <f t="shared" si="15"/>
        <v>4</v>
      </c>
      <c r="P43" s="62">
        <f t="shared" si="15"/>
        <v>5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5</v>
      </c>
      <c r="W43" s="60">
        <f t="shared" si="14"/>
        <v>85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4</v>
      </c>
      <c r="H48" s="36">
        <v>3</v>
      </c>
      <c r="I48" s="36">
        <v>6</v>
      </c>
      <c r="J48" s="36">
        <v>3</v>
      </c>
      <c r="K48" s="36">
        <v>4</v>
      </c>
      <c r="L48" s="36">
        <v>5</v>
      </c>
      <c r="M48" s="36">
        <v>6</v>
      </c>
      <c r="N48" s="36">
        <v>7</v>
      </c>
      <c r="O48" s="36">
        <v>4</v>
      </c>
      <c r="P48" s="36">
        <v>7</v>
      </c>
      <c r="Q48" s="36">
        <v>5</v>
      </c>
      <c r="R48" s="36">
        <v>5</v>
      </c>
      <c r="S48" s="36">
        <v>3</v>
      </c>
      <c r="T48" s="36">
        <v>6</v>
      </c>
      <c r="U48" s="36">
        <v>5</v>
      </c>
      <c r="V48" s="36">
        <v>5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3</v>
      </c>
      <c r="I49" s="36">
        <v>5</v>
      </c>
      <c r="J49" s="36">
        <v>5</v>
      </c>
      <c r="K49" s="36">
        <v>5</v>
      </c>
      <c r="L49" s="36">
        <v>4</v>
      </c>
      <c r="M49" s="36">
        <v>6</v>
      </c>
      <c r="N49" s="36">
        <v>6</v>
      </c>
      <c r="O49" s="36">
        <v>4</v>
      </c>
      <c r="P49" s="36">
        <v>6</v>
      </c>
      <c r="Q49" s="36">
        <v>5</v>
      </c>
      <c r="R49" s="36">
        <v>4</v>
      </c>
      <c r="S49" s="36">
        <v>3</v>
      </c>
      <c r="T49" s="36">
        <v>5</v>
      </c>
      <c r="U49" s="36">
        <v>5</v>
      </c>
      <c r="V49" s="36">
        <v>5</v>
      </c>
      <c r="W49" s="56">
        <f t="shared" si="16"/>
        <v>85</v>
      </c>
    </row>
    <row r="50" spans="1:23" ht="12.75">
      <c r="A50" s="53" t="s">
        <v>7</v>
      </c>
      <c r="B50" s="106" t="str">
        <f>B12</f>
        <v>Mihal Marian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4</v>
      </c>
      <c r="H53" s="62">
        <f t="shared" si="17"/>
        <v>3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6</v>
      </c>
      <c r="N53" s="62">
        <f t="shared" si="17"/>
        <v>6</v>
      </c>
      <c r="O53" s="62">
        <f t="shared" si="17"/>
        <v>4</v>
      </c>
      <c r="P53" s="62">
        <f t="shared" si="17"/>
        <v>6</v>
      </c>
      <c r="Q53" s="62">
        <f t="shared" si="17"/>
        <v>5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5</v>
      </c>
      <c r="V53" s="62">
        <f t="shared" si="17"/>
        <v>5</v>
      </c>
      <c r="W53" s="60">
        <f t="shared" si="16"/>
        <v>80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5</v>
      </c>
      <c r="G58" s="36">
        <v>5</v>
      </c>
      <c r="H58" s="36">
        <v>4</v>
      </c>
      <c r="I58" s="36">
        <v>7</v>
      </c>
      <c r="J58" s="36">
        <v>5</v>
      </c>
      <c r="K58" s="36">
        <v>8</v>
      </c>
      <c r="L58" s="36">
        <v>6</v>
      </c>
      <c r="M58" s="36">
        <v>9</v>
      </c>
      <c r="N58" s="36">
        <v>6</v>
      </c>
      <c r="O58" s="36">
        <v>6</v>
      </c>
      <c r="P58" s="36">
        <v>9</v>
      </c>
      <c r="Q58" s="36">
        <v>5</v>
      </c>
      <c r="R58" s="36">
        <v>6</v>
      </c>
      <c r="S58" s="36">
        <v>4</v>
      </c>
      <c r="T58" s="36">
        <v>5</v>
      </c>
      <c r="U58" s="36">
        <v>5</v>
      </c>
      <c r="V58" s="36">
        <v>6</v>
      </c>
      <c r="W58" s="56">
        <f aca="true" t="shared" si="18" ref="W58:W63">SUM(E58:V58)</f>
        <v>107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Krcmar Miroslav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5</v>
      </c>
      <c r="H63" s="59">
        <f t="shared" si="19"/>
        <v>4</v>
      </c>
      <c r="I63" s="59">
        <f t="shared" si="19"/>
        <v>7</v>
      </c>
      <c r="J63" s="59">
        <f t="shared" si="19"/>
        <v>5</v>
      </c>
      <c r="K63" s="59">
        <f t="shared" si="19"/>
        <v>8</v>
      </c>
      <c r="L63" s="59">
        <f t="shared" si="19"/>
        <v>6</v>
      </c>
      <c r="M63" s="59">
        <f t="shared" si="19"/>
        <v>9</v>
      </c>
      <c r="N63" s="59">
        <f t="shared" si="19"/>
        <v>6</v>
      </c>
      <c r="O63" s="59">
        <f t="shared" si="19"/>
        <v>6</v>
      </c>
      <c r="P63" s="59">
        <f t="shared" si="19"/>
        <v>9</v>
      </c>
      <c r="Q63" s="59">
        <f t="shared" si="19"/>
        <v>5</v>
      </c>
      <c r="R63" s="59">
        <f t="shared" si="19"/>
        <v>6</v>
      </c>
      <c r="S63" s="59">
        <f t="shared" si="19"/>
        <v>4</v>
      </c>
      <c r="T63" s="59">
        <f t="shared" si="19"/>
        <v>5</v>
      </c>
      <c r="U63" s="59">
        <f t="shared" si="19"/>
        <v>5</v>
      </c>
      <c r="V63" s="59">
        <f t="shared" si="19"/>
        <v>6</v>
      </c>
      <c r="W63" s="60">
        <f t="shared" si="18"/>
        <v>107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>
        <v>5</v>
      </c>
      <c r="F69" s="36">
        <v>5</v>
      </c>
      <c r="G69" s="36">
        <v>4</v>
      </c>
      <c r="H69" s="36">
        <v>3</v>
      </c>
      <c r="I69" s="36">
        <v>7</v>
      </c>
      <c r="J69" s="36">
        <v>4</v>
      </c>
      <c r="K69" s="36">
        <v>5</v>
      </c>
      <c r="L69" s="36">
        <v>7</v>
      </c>
      <c r="M69" s="36">
        <v>6</v>
      </c>
      <c r="N69" s="36">
        <v>8</v>
      </c>
      <c r="O69" s="36">
        <v>5</v>
      </c>
      <c r="P69" s="36">
        <v>5</v>
      </c>
      <c r="Q69" s="36">
        <v>4</v>
      </c>
      <c r="R69" s="36">
        <v>5</v>
      </c>
      <c r="S69" s="36">
        <v>3</v>
      </c>
      <c r="T69" s="36">
        <v>8</v>
      </c>
      <c r="U69" s="36">
        <v>4</v>
      </c>
      <c r="V69" s="36">
        <v>4</v>
      </c>
      <c r="W69" s="56">
        <f t="shared" si="20"/>
        <v>92</v>
      </c>
    </row>
    <row r="70" spans="1:23" ht="12.75">
      <c r="A70" s="53" t="s">
        <v>7</v>
      </c>
      <c r="B70" s="106" t="str">
        <f>B18</f>
        <v>Fician Marian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5</v>
      </c>
      <c r="F73" s="59">
        <f t="shared" si="21"/>
        <v>5</v>
      </c>
      <c r="G73" s="59">
        <f t="shared" si="21"/>
        <v>4</v>
      </c>
      <c r="H73" s="59">
        <f t="shared" si="21"/>
        <v>3</v>
      </c>
      <c r="I73" s="59">
        <f t="shared" si="21"/>
        <v>7</v>
      </c>
      <c r="J73" s="59">
        <f t="shared" si="21"/>
        <v>4</v>
      </c>
      <c r="K73" s="59">
        <f t="shared" si="21"/>
        <v>5</v>
      </c>
      <c r="L73" s="59">
        <f t="shared" si="21"/>
        <v>7</v>
      </c>
      <c r="M73" s="59">
        <f t="shared" si="21"/>
        <v>6</v>
      </c>
      <c r="N73" s="59">
        <f t="shared" si="21"/>
        <v>8</v>
      </c>
      <c r="O73" s="59">
        <f t="shared" si="21"/>
        <v>5</v>
      </c>
      <c r="P73" s="59">
        <f t="shared" si="21"/>
        <v>5</v>
      </c>
      <c r="Q73" s="59">
        <f t="shared" si="21"/>
        <v>4</v>
      </c>
      <c r="R73" s="59">
        <f t="shared" si="21"/>
        <v>5</v>
      </c>
      <c r="S73" s="59">
        <f t="shared" si="21"/>
        <v>3</v>
      </c>
      <c r="T73" s="59">
        <f t="shared" si="21"/>
        <v>8</v>
      </c>
      <c r="U73" s="59">
        <f t="shared" si="21"/>
        <v>4</v>
      </c>
      <c r="V73" s="59">
        <f t="shared" si="21"/>
        <v>4</v>
      </c>
      <c r="W73" s="60">
        <f t="shared" si="20"/>
        <v>92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Vavra Marian</v>
      </c>
      <c r="C90" s="121"/>
      <c r="D90" s="122" t="s">
        <v>28</v>
      </c>
      <c r="E90" s="71">
        <f aca="true" t="shared" si="24" ref="E90:V90">E33</f>
        <v>5</v>
      </c>
      <c r="F90" s="71">
        <f t="shared" si="24"/>
        <v>5</v>
      </c>
      <c r="G90" s="71">
        <f t="shared" si="24"/>
        <v>4</v>
      </c>
      <c r="H90" s="71">
        <f t="shared" si="24"/>
        <v>3</v>
      </c>
      <c r="I90" s="71">
        <f t="shared" si="24"/>
        <v>6</v>
      </c>
      <c r="J90" s="71">
        <f t="shared" si="24"/>
        <v>3</v>
      </c>
      <c r="K90" s="71">
        <f t="shared" si="24"/>
        <v>4</v>
      </c>
      <c r="L90" s="71">
        <f t="shared" si="24"/>
        <v>5</v>
      </c>
      <c r="M90" s="71">
        <f t="shared" si="24"/>
        <v>6</v>
      </c>
      <c r="N90" s="71">
        <f t="shared" si="24"/>
        <v>7</v>
      </c>
      <c r="O90" s="71">
        <f t="shared" si="24"/>
        <v>3</v>
      </c>
      <c r="P90" s="71">
        <f t="shared" si="24"/>
        <v>6</v>
      </c>
      <c r="Q90" s="71">
        <f t="shared" si="24"/>
        <v>4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4</v>
      </c>
      <c r="V90" s="71">
        <f t="shared" si="24"/>
        <v>5</v>
      </c>
      <c r="W90" s="56">
        <f aca="true" t="shared" si="25" ref="W90:W95">SUM(E90:V90)</f>
        <v>83</v>
      </c>
    </row>
    <row r="91" spans="1:23" ht="13.5" thickBot="1">
      <c r="A91" s="72">
        <v>2</v>
      </c>
      <c r="B91" s="123" t="str">
        <f>B40</f>
        <v>Milan Panik</v>
      </c>
      <c r="C91" s="123"/>
      <c r="D91" s="122"/>
      <c r="E91" s="65">
        <f aca="true" t="shared" si="26" ref="E91:V91">E43</f>
        <v>4</v>
      </c>
      <c r="F91" s="65">
        <f t="shared" si="26"/>
        <v>5</v>
      </c>
      <c r="G91" s="65">
        <f t="shared" si="26"/>
        <v>6</v>
      </c>
      <c r="H91" s="65">
        <f t="shared" si="26"/>
        <v>4</v>
      </c>
      <c r="I91" s="65">
        <f t="shared" si="26"/>
        <v>5</v>
      </c>
      <c r="J91" s="65">
        <f t="shared" si="26"/>
        <v>3</v>
      </c>
      <c r="K91" s="65">
        <f t="shared" si="26"/>
        <v>5</v>
      </c>
      <c r="L91" s="65">
        <f t="shared" si="26"/>
        <v>4</v>
      </c>
      <c r="M91" s="65">
        <f t="shared" si="26"/>
        <v>5</v>
      </c>
      <c r="N91" s="65">
        <f t="shared" si="26"/>
        <v>5</v>
      </c>
      <c r="O91" s="65">
        <f t="shared" si="26"/>
        <v>4</v>
      </c>
      <c r="P91" s="65">
        <f t="shared" si="26"/>
        <v>5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65">
        <f t="shared" si="26"/>
        <v>5</v>
      </c>
      <c r="W91" s="56">
        <f t="shared" si="25"/>
        <v>85</v>
      </c>
    </row>
    <row r="92" spans="1:23" ht="13.5" thickBot="1">
      <c r="A92" s="72">
        <v>3</v>
      </c>
      <c r="B92" s="123" t="str">
        <f>B50</f>
        <v>Mihal Marian</v>
      </c>
      <c r="C92" s="123"/>
      <c r="D92" s="122"/>
      <c r="E92" s="65">
        <f aca="true" t="shared" si="27" ref="E92:V92">E53</f>
        <v>4</v>
      </c>
      <c r="F92" s="65">
        <f t="shared" si="27"/>
        <v>4</v>
      </c>
      <c r="G92" s="65">
        <f t="shared" si="27"/>
        <v>4</v>
      </c>
      <c r="H92" s="65">
        <f t="shared" si="27"/>
        <v>3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6</v>
      </c>
      <c r="N92" s="65">
        <f t="shared" si="27"/>
        <v>6</v>
      </c>
      <c r="O92" s="65">
        <f t="shared" si="27"/>
        <v>4</v>
      </c>
      <c r="P92" s="65">
        <f t="shared" si="27"/>
        <v>6</v>
      </c>
      <c r="Q92" s="65">
        <f t="shared" si="27"/>
        <v>5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5</v>
      </c>
      <c r="V92" s="65">
        <f t="shared" si="27"/>
        <v>5</v>
      </c>
      <c r="W92" s="56">
        <f t="shared" si="25"/>
        <v>80</v>
      </c>
    </row>
    <row r="93" spans="1:23" ht="13.5" thickBot="1">
      <c r="A93" s="72">
        <v>4</v>
      </c>
      <c r="B93" s="123" t="str">
        <f>B60</f>
        <v>Krcmar Miroslav</v>
      </c>
      <c r="C93" s="123"/>
      <c r="D93" s="122"/>
      <c r="E93" s="65">
        <f aca="true" t="shared" si="28" ref="E93:V93">E63</f>
        <v>6</v>
      </c>
      <c r="F93" s="65">
        <f t="shared" si="28"/>
        <v>5</v>
      </c>
      <c r="G93" s="65">
        <f t="shared" si="28"/>
        <v>5</v>
      </c>
      <c r="H93" s="65">
        <f t="shared" si="28"/>
        <v>4</v>
      </c>
      <c r="I93" s="65">
        <f t="shared" si="28"/>
        <v>7</v>
      </c>
      <c r="J93" s="65">
        <f t="shared" si="28"/>
        <v>5</v>
      </c>
      <c r="K93" s="65">
        <f t="shared" si="28"/>
        <v>8</v>
      </c>
      <c r="L93" s="65">
        <f t="shared" si="28"/>
        <v>6</v>
      </c>
      <c r="M93" s="65">
        <f t="shared" si="28"/>
        <v>9</v>
      </c>
      <c r="N93" s="65">
        <f t="shared" si="28"/>
        <v>6</v>
      </c>
      <c r="O93" s="65">
        <f t="shared" si="28"/>
        <v>6</v>
      </c>
      <c r="P93" s="65">
        <f t="shared" si="28"/>
        <v>9</v>
      </c>
      <c r="Q93" s="65">
        <f t="shared" si="28"/>
        <v>5</v>
      </c>
      <c r="R93" s="65">
        <f t="shared" si="28"/>
        <v>6</v>
      </c>
      <c r="S93" s="65">
        <f t="shared" si="28"/>
        <v>4</v>
      </c>
      <c r="T93" s="65">
        <f t="shared" si="28"/>
        <v>5</v>
      </c>
      <c r="U93" s="65">
        <f t="shared" si="28"/>
        <v>5</v>
      </c>
      <c r="V93" s="65">
        <f t="shared" si="28"/>
        <v>6</v>
      </c>
      <c r="W93" s="56">
        <f t="shared" si="25"/>
        <v>107</v>
      </c>
    </row>
    <row r="94" spans="1:23" ht="13.5" thickBot="1">
      <c r="A94" s="72">
        <v>5</v>
      </c>
      <c r="B94" s="123" t="str">
        <f>B70</f>
        <v>Fician Marian</v>
      </c>
      <c r="C94" s="123"/>
      <c r="D94" s="122"/>
      <c r="E94" s="65">
        <f aca="true" t="shared" si="29" ref="E94:V94">E73</f>
        <v>5</v>
      </c>
      <c r="F94" s="65">
        <f t="shared" si="29"/>
        <v>5</v>
      </c>
      <c r="G94" s="65">
        <f t="shared" si="29"/>
        <v>4</v>
      </c>
      <c r="H94" s="65">
        <f t="shared" si="29"/>
        <v>3</v>
      </c>
      <c r="I94" s="65">
        <f t="shared" si="29"/>
        <v>7</v>
      </c>
      <c r="J94" s="65">
        <f t="shared" si="29"/>
        <v>4</v>
      </c>
      <c r="K94" s="65">
        <f t="shared" si="29"/>
        <v>5</v>
      </c>
      <c r="L94" s="65">
        <f t="shared" si="29"/>
        <v>7</v>
      </c>
      <c r="M94" s="65">
        <f t="shared" si="29"/>
        <v>6</v>
      </c>
      <c r="N94" s="65">
        <f t="shared" si="29"/>
        <v>8</v>
      </c>
      <c r="O94" s="65">
        <f t="shared" si="29"/>
        <v>5</v>
      </c>
      <c r="P94" s="65">
        <f t="shared" si="29"/>
        <v>5</v>
      </c>
      <c r="Q94" s="65">
        <f t="shared" si="29"/>
        <v>4</v>
      </c>
      <c r="R94" s="65">
        <f t="shared" si="29"/>
        <v>5</v>
      </c>
      <c r="S94" s="65">
        <f t="shared" si="29"/>
        <v>3</v>
      </c>
      <c r="T94" s="65">
        <f t="shared" si="29"/>
        <v>8</v>
      </c>
      <c r="U94" s="65">
        <f t="shared" si="29"/>
        <v>4</v>
      </c>
      <c r="V94" s="65">
        <f t="shared" si="29"/>
        <v>4</v>
      </c>
      <c r="W94" s="56">
        <f t="shared" si="25"/>
        <v>92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7">
      <selection activeCell="E33" sqref="E33:W3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82</v>
      </c>
      <c r="C6" s="29">
        <v>36</v>
      </c>
      <c r="D6" s="30">
        <f>IF(C6="ZK",$X$3,ROUND(SUM(C6*$A$2/$C$2-($W$2-$B$2)),0))</f>
        <v>43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0</v>
      </c>
      <c r="I6" s="30">
        <f t="shared" si="0"/>
        <v>2</v>
      </c>
      <c r="J6" s="30">
        <f t="shared" si="0"/>
        <v>2</v>
      </c>
      <c r="K6" s="30">
        <f t="shared" si="0"/>
        <v>0</v>
      </c>
      <c r="L6" s="30">
        <f t="shared" si="0"/>
        <v>4</v>
      </c>
      <c r="M6" s="30">
        <f t="shared" si="0"/>
        <v>1</v>
      </c>
      <c r="N6" s="30">
        <f t="shared" si="0"/>
        <v>2</v>
      </c>
      <c r="O6" s="30">
        <f t="shared" si="0"/>
        <v>0</v>
      </c>
      <c r="P6" s="30">
        <f t="shared" si="0"/>
        <v>1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3</v>
      </c>
      <c r="U6" s="30">
        <f t="shared" si="0"/>
        <v>1</v>
      </c>
      <c r="V6" s="30">
        <f t="shared" si="0"/>
        <v>0</v>
      </c>
      <c r="W6" s="30">
        <f>SUM(E6:V6)</f>
        <v>27</v>
      </c>
      <c r="X6" s="31">
        <f>IF(C6&gt;-50,IF(X7=TRUE,"s",SUM(E7:V7)),"z")</f>
        <v>127</v>
      </c>
      <c r="Y6" s="31">
        <f>IF(X7=TRUE,"s",SUM(N7:V7))</f>
        <v>65</v>
      </c>
      <c r="Z6" s="31">
        <f>IF(X7=TRUE,"s",SUM(Q7:W7))</f>
        <v>43</v>
      </c>
      <c r="AA6" s="31">
        <f>IF(X7=TRUE,"s",SUM(T7:V7))</f>
        <v>24</v>
      </c>
      <c r="AB6" s="31">
        <f>IF(X7=TRUE,"s",SUM(V7))</f>
        <v>10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7</v>
      </c>
      <c r="G7" s="36">
        <v>5</v>
      </c>
      <c r="H7" s="36">
        <v>8</v>
      </c>
      <c r="I7" s="36">
        <v>8</v>
      </c>
      <c r="J7" s="36">
        <v>6</v>
      </c>
      <c r="K7" s="36">
        <v>8</v>
      </c>
      <c r="L7" s="36">
        <v>5</v>
      </c>
      <c r="M7" s="36">
        <v>8</v>
      </c>
      <c r="N7" s="36">
        <v>7</v>
      </c>
      <c r="O7" s="36">
        <v>7</v>
      </c>
      <c r="P7" s="36">
        <v>8</v>
      </c>
      <c r="Q7" s="36">
        <v>6</v>
      </c>
      <c r="R7" s="36">
        <v>8</v>
      </c>
      <c r="S7" s="36">
        <v>5</v>
      </c>
      <c r="T7" s="36">
        <v>7</v>
      </c>
      <c r="U7" s="36">
        <v>7</v>
      </c>
      <c r="V7" s="36">
        <v>10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5</v>
      </c>
      <c r="G8" s="43">
        <f t="shared" si="1"/>
        <v>4</v>
      </c>
      <c r="H8" s="43">
        <f t="shared" si="1"/>
        <v>4</v>
      </c>
      <c r="I8" s="43">
        <f t="shared" si="1"/>
        <v>5</v>
      </c>
      <c r="J8" s="43">
        <f t="shared" si="1"/>
        <v>5</v>
      </c>
      <c r="K8" s="43">
        <f t="shared" si="1"/>
        <v>4</v>
      </c>
      <c r="L8" s="43">
        <f t="shared" si="1"/>
        <v>5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5</v>
      </c>
      <c r="Q8" s="43">
        <f t="shared" si="1"/>
        <v>4</v>
      </c>
      <c r="R8" s="43">
        <f t="shared" si="1"/>
        <v>5</v>
      </c>
      <c r="S8" s="43">
        <f t="shared" si="1"/>
        <v>4</v>
      </c>
      <c r="T8" s="43">
        <f t="shared" si="1"/>
        <v>5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83</v>
      </c>
      <c r="C9" s="29">
        <v>29.7</v>
      </c>
      <c r="D9" s="30">
        <f>IF(C9="ZK",$X$3,ROUND(SUM(C9*$A$2/$C$2-($W$2-$B$2)),0))</f>
        <v>36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4</v>
      </c>
      <c r="H9" s="30">
        <f t="shared" si="2"/>
        <v>2</v>
      </c>
      <c r="I9" s="30">
        <f t="shared" si="2"/>
        <v>4</v>
      </c>
      <c r="J9" s="30">
        <f t="shared" si="2"/>
        <v>0</v>
      </c>
      <c r="K9" s="30">
        <f t="shared" si="2"/>
        <v>3</v>
      </c>
      <c r="L9" s="30">
        <f t="shared" si="2"/>
        <v>1</v>
      </c>
      <c r="M9" s="30">
        <f t="shared" si="2"/>
        <v>0</v>
      </c>
      <c r="N9" s="30">
        <f t="shared" si="2"/>
        <v>2</v>
      </c>
      <c r="O9" s="30">
        <f t="shared" si="2"/>
        <v>1</v>
      </c>
      <c r="P9" s="30">
        <f t="shared" si="2"/>
        <v>2</v>
      </c>
      <c r="Q9" s="30">
        <f t="shared" si="2"/>
        <v>1</v>
      </c>
      <c r="R9" s="30">
        <f t="shared" si="2"/>
        <v>1</v>
      </c>
      <c r="S9" s="30">
        <f t="shared" si="2"/>
        <v>3</v>
      </c>
      <c r="T9" s="30">
        <f t="shared" si="2"/>
        <v>0</v>
      </c>
      <c r="U9" s="30">
        <f t="shared" si="2"/>
        <v>2</v>
      </c>
      <c r="V9" s="30">
        <f t="shared" si="2"/>
        <v>2</v>
      </c>
      <c r="W9" s="30">
        <f>SUM(E9:V9)</f>
        <v>33</v>
      </c>
      <c r="X9" s="31">
        <f>IF(C9&gt;-50,IF(X10=TRUE,"s",SUM(E10:V10)),"z")</f>
        <v>116</v>
      </c>
      <c r="Y9" s="31">
        <f>IF(X10=TRUE,"s",SUM(N10:V10))</f>
        <v>60</v>
      </c>
      <c r="Z9" s="31">
        <f>IF(X10=TRUE,"s",SUM(Q10:W10))</f>
        <v>41</v>
      </c>
      <c r="AA9" s="31">
        <f>IF(X10=TRUE,"s",SUM(T10:V10))</f>
        <v>23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4</v>
      </c>
      <c r="H10" s="36">
        <v>5</v>
      </c>
      <c r="I10" s="36">
        <v>5</v>
      </c>
      <c r="J10" s="36">
        <v>10</v>
      </c>
      <c r="K10" s="36">
        <v>5</v>
      </c>
      <c r="L10" s="36">
        <v>7</v>
      </c>
      <c r="M10" s="36">
        <v>9</v>
      </c>
      <c r="N10" s="36">
        <v>7</v>
      </c>
      <c r="O10" s="36">
        <v>6</v>
      </c>
      <c r="P10" s="36">
        <v>6</v>
      </c>
      <c r="Q10" s="36">
        <v>7</v>
      </c>
      <c r="R10" s="36">
        <v>7</v>
      </c>
      <c r="S10" s="36">
        <v>4</v>
      </c>
      <c r="T10" s="36">
        <v>11</v>
      </c>
      <c r="U10" s="36">
        <v>6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84</v>
      </c>
      <c r="C12" s="29">
        <v>36</v>
      </c>
      <c r="D12" s="30">
        <f>IF(C12="ZK",$X$3,ROUND(SUM(C12*$A$2/$C$2-($W$2-$B$2)),0))</f>
        <v>43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4</v>
      </c>
      <c r="H12" s="30">
        <f t="shared" si="4"/>
        <v>3</v>
      </c>
      <c r="I12" s="30">
        <f t="shared" si="4"/>
        <v>0</v>
      </c>
      <c r="J12" s="30">
        <f t="shared" si="4"/>
        <v>3</v>
      </c>
      <c r="K12" s="30">
        <f t="shared" si="4"/>
        <v>2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1</v>
      </c>
      <c r="R12" s="30">
        <f t="shared" si="4"/>
        <v>1</v>
      </c>
      <c r="S12" s="30">
        <f t="shared" si="4"/>
        <v>2</v>
      </c>
      <c r="T12" s="30">
        <f t="shared" si="4"/>
        <v>1</v>
      </c>
      <c r="U12" s="30">
        <f t="shared" si="4"/>
        <v>0</v>
      </c>
      <c r="V12" s="30">
        <f t="shared" si="4"/>
        <v>0</v>
      </c>
      <c r="W12" s="30">
        <f>SUM(E12:V12)</f>
        <v>17</v>
      </c>
      <c r="X12" s="31">
        <f>IF(C12&gt;-50,IF(X13=TRUE,"s",SUM(E13:V13)),"z")</f>
        <v>142</v>
      </c>
      <c r="Y12" s="31">
        <f>IF(X13=TRUE,"s",SUM(N13:V13))</f>
        <v>75</v>
      </c>
      <c r="Z12" s="31">
        <f>IF(X13=TRUE,"s",SUM(Q13:W13))</f>
        <v>46</v>
      </c>
      <c r="AA12" s="31">
        <f>IF(X13=TRUE,"s",SUM(T13:V13))</f>
        <v>26</v>
      </c>
      <c r="AB12" s="31">
        <f>IF(X13=TRUE,"s",SUM(V13))</f>
        <v>9</v>
      </c>
    </row>
    <row r="13" spans="1:28" ht="12.75">
      <c r="A13" s="32"/>
      <c r="B13" s="33" t="s">
        <v>7</v>
      </c>
      <c r="C13" s="34"/>
      <c r="D13" s="35"/>
      <c r="E13" s="36">
        <v>8</v>
      </c>
      <c r="F13" s="36">
        <v>9</v>
      </c>
      <c r="G13" s="36">
        <v>4</v>
      </c>
      <c r="H13" s="36">
        <v>4</v>
      </c>
      <c r="I13" s="36">
        <v>11</v>
      </c>
      <c r="J13" s="36">
        <v>5</v>
      </c>
      <c r="K13" s="36">
        <v>6</v>
      </c>
      <c r="L13" s="36">
        <v>9</v>
      </c>
      <c r="M13" s="36">
        <v>11</v>
      </c>
      <c r="N13" s="36">
        <v>11</v>
      </c>
      <c r="O13" s="36">
        <v>9</v>
      </c>
      <c r="P13" s="36">
        <v>9</v>
      </c>
      <c r="Q13" s="36">
        <v>7</v>
      </c>
      <c r="R13" s="36">
        <v>8</v>
      </c>
      <c r="S13" s="36">
        <v>5</v>
      </c>
      <c r="T13" s="36">
        <v>9</v>
      </c>
      <c r="U13" s="36">
        <v>8</v>
      </c>
      <c r="V13" s="36">
        <v>9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5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5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85</v>
      </c>
      <c r="C15" s="29">
        <v>36</v>
      </c>
      <c r="D15" s="30">
        <f>IF(C15="ZK",$X$3,ROUND(SUM(C15*$A$2/$C$2-($W$2-$B$2)),0))</f>
        <v>43</v>
      </c>
      <c r="E15" s="30">
        <f aca="true" t="shared" si="6" ref="E15:V15">IF(E16="s",0,IF(E17-E16+E$2&lt;0,0,E17-E16+E$2))</f>
        <v>0</v>
      </c>
      <c r="F15" s="30">
        <f t="shared" si="6"/>
        <v>3</v>
      </c>
      <c r="G15" s="30">
        <f t="shared" si="6"/>
        <v>0</v>
      </c>
      <c r="H15" s="30">
        <f t="shared" si="6"/>
        <v>2</v>
      </c>
      <c r="I15" s="30">
        <f t="shared" si="6"/>
        <v>5</v>
      </c>
      <c r="J15" s="30">
        <f t="shared" si="6"/>
        <v>3</v>
      </c>
      <c r="K15" s="30">
        <f t="shared" si="6"/>
        <v>0</v>
      </c>
      <c r="L15" s="30">
        <f t="shared" si="6"/>
        <v>3</v>
      </c>
      <c r="M15" s="30">
        <f t="shared" si="6"/>
        <v>1</v>
      </c>
      <c r="N15" s="30">
        <f t="shared" si="6"/>
        <v>0</v>
      </c>
      <c r="O15" s="30">
        <f t="shared" si="6"/>
        <v>0</v>
      </c>
      <c r="P15" s="30">
        <f t="shared" si="6"/>
        <v>2</v>
      </c>
      <c r="Q15" s="30">
        <f t="shared" si="6"/>
        <v>2</v>
      </c>
      <c r="R15" s="30">
        <f t="shared" si="6"/>
        <v>4</v>
      </c>
      <c r="S15" s="30">
        <f t="shared" si="6"/>
        <v>3</v>
      </c>
      <c r="T15" s="30">
        <f t="shared" si="6"/>
        <v>3</v>
      </c>
      <c r="U15" s="30">
        <f t="shared" si="6"/>
        <v>3</v>
      </c>
      <c r="V15" s="30">
        <f t="shared" si="6"/>
        <v>1</v>
      </c>
      <c r="W15" s="30">
        <f>SUM(E15:V15)</f>
        <v>35</v>
      </c>
      <c r="X15" s="31">
        <f>IF(C15&gt;-50,IF(X16=TRUE,"s",SUM(E16:V16)),"z")</f>
        <v>124</v>
      </c>
      <c r="Y15" s="31">
        <f>IF(X16=TRUE,"s",SUM(N16:V16))</f>
        <v>60</v>
      </c>
      <c r="Z15" s="31">
        <f>IF(X16=TRUE,"s",SUM(Q16:W16))</f>
        <v>34</v>
      </c>
      <c r="AA15" s="31">
        <f>IF(X16=TRUE,"s",SUM(T16:V16))</f>
        <v>19</v>
      </c>
      <c r="AB15" s="31">
        <f>IF(X16=TRUE,"s",SUM(V16))</f>
        <v>7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6</v>
      </c>
      <c r="G16" s="36">
        <v>10</v>
      </c>
      <c r="H16" s="36">
        <v>5</v>
      </c>
      <c r="I16" s="36">
        <v>5</v>
      </c>
      <c r="J16" s="36">
        <v>5</v>
      </c>
      <c r="K16" s="36">
        <v>8</v>
      </c>
      <c r="L16" s="36">
        <v>6</v>
      </c>
      <c r="M16" s="36">
        <v>8</v>
      </c>
      <c r="N16" s="36">
        <v>11</v>
      </c>
      <c r="O16" s="36">
        <v>8</v>
      </c>
      <c r="P16" s="36">
        <v>7</v>
      </c>
      <c r="Q16" s="36">
        <v>6</v>
      </c>
      <c r="R16" s="36">
        <v>5</v>
      </c>
      <c r="S16" s="36">
        <v>4</v>
      </c>
      <c r="T16" s="36">
        <v>7</v>
      </c>
      <c r="U16" s="36">
        <v>5</v>
      </c>
      <c r="V16" s="36">
        <v>7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>IF($D15&lt;0,2+ROUNDUP(IF($D15+18-M$3&gt;0,0,$D15+18-M$3)/18,0),2+ROUNDUP(IF($D15-M$3+1&gt;0,$D15-M$3+1,0)/18,0))</f>
        <v>4</v>
      </c>
      <c r="N17" s="43">
        <f t="shared" si="7"/>
        <v>4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5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86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7" t="s">
        <v>121</v>
      </c>
      <c r="C21" s="29">
        <v>31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1</v>
      </c>
      <c r="H21" s="30">
        <f t="shared" si="10"/>
        <v>1</v>
      </c>
      <c r="I21" s="30">
        <f t="shared" si="10"/>
        <v>3</v>
      </c>
      <c r="J21" s="30">
        <f t="shared" si="10"/>
        <v>2</v>
      </c>
      <c r="K21" s="30">
        <f t="shared" si="10"/>
        <v>1</v>
      </c>
      <c r="L21" s="30">
        <f t="shared" si="10"/>
        <v>0</v>
      </c>
      <c r="M21" s="30">
        <f t="shared" si="10"/>
        <v>3</v>
      </c>
      <c r="N21" s="30">
        <f t="shared" si="10"/>
        <v>2</v>
      </c>
      <c r="O21" s="30">
        <f t="shared" si="10"/>
        <v>4</v>
      </c>
      <c r="P21" s="30">
        <f t="shared" si="10"/>
        <v>3</v>
      </c>
      <c r="Q21" s="30">
        <f t="shared" si="10"/>
        <v>3</v>
      </c>
      <c r="R21" s="30">
        <f t="shared" si="10"/>
        <v>0</v>
      </c>
      <c r="S21" s="30">
        <f t="shared" si="10"/>
        <v>0</v>
      </c>
      <c r="T21" s="30">
        <f t="shared" si="10"/>
        <v>3</v>
      </c>
      <c r="U21" s="30">
        <f t="shared" si="10"/>
        <v>3</v>
      </c>
      <c r="V21" s="30">
        <f t="shared" si="10"/>
        <v>1</v>
      </c>
      <c r="W21" s="30">
        <f>SUM(E21:V21)</f>
        <v>30</v>
      </c>
      <c r="X21" s="31">
        <f>IF(C21&gt;-50,IF(X22=TRUE,"s",SUM(E22:V22)),"z")</f>
        <v>118</v>
      </c>
      <c r="Y21" s="31">
        <f>IF(X22=TRUE,"s",SUM(N22:V22))</f>
        <v>54</v>
      </c>
      <c r="Z21" s="31">
        <f>IF(X22=TRUE,"s",SUM(Q22:W22))</f>
        <v>39</v>
      </c>
      <c r="AA21" s="31">
        <f>IF(X22=TRUE,"s",SUM(T22:V22))</f>
        <v>18</v>
      </c>
      <c r="AB21" s="31">
        <f>IF(X22=TRUE,"s",SUM(V22))</f>
        <v>7</v>
      </c>
    </row>
    <row r="22" spans="1:28" ht="12.75">
      <c r="A22" s="32"/>
      <c r="B22" s="33" t="s">
        <v>7</v>
      </c>
      <c r="C22" s="34"/>
      <c r="D22" s="35"/>
      <c r="E22" s="36">
        <v>8</v>
      </c>
      <c r="F22" s="36">
        <v>10</v>
      </c>
      <c r="G22" s="36">
        <v>7</v>
      </c>
      <c r="H22" s="36">
        <v>6</v>
      </c>
      <c r="I22" s="36">
        <v>7</v>
      </c>
      <c r="J22" s="36">
        <v>5</v>
      </c>
      <c r="K22" s="36">
        <v>7</v>
      </c>
      <c r="L22" s="36">
        <v>8</v>
      </c>
      <c r="M22" s="36">
        <v>6</v>
      </c>
      <c r="N22" s="36">
        <v>7</v>
      </c>
      <c r="O22" s="36">
        <v>3</v>
      </c>
      <c r="P22" s="36">
        <v>5</v>
      </c>
      <c r="Q22" s="36">
        <v>5</v>
      </c>
      <c r="R22" s="36">
        <v>9</v>
      </c>
      <c r="S22" s="36">
        <v>7</v>
      </c>
      <c r="T22" s="36">
        <v>6</v>
      </c>
      <c r="U22" s="36">
        <v>5</v>
      </c>
      <c r="V22" s="36">
        <v>7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9</v>
      </c>
      <c r="F28" s="36">
        <v>7</v>
      </c>
      <c r="G28" s="36">
        <v>6</v>
      </c>
      <c r="H28" s="36">
        <v>5</v>
      </c>
      <c r="I28" s="36">
        <v>8</v>
      </c>
      <c r="J28" s="36">
        <v>7</v>
      </c>
      <c r="K28" s="36">
        <v>9</v>
      </c>
      <c r="L28" s="36">
        <v>7</v>
      </c>
      <c r="M28" s="36">
        <v>9</v>
      </c>
      <c r="N28" s="36">
        <v>11</v>
      </c>
      <c r="O28" s="36">
        <v>5</v>
      </c>
      <c r="P28" s="36">
        <v>6</v>
      </c>
      <c r="Q28" s="36">
        <v>6</v>
      </c>
      <c r="R28" s="36">
        <v>6</v>
      </c>
      <c r="S28" s="36">
        <v>5</v>
      </c>
      <c r="T28" s="36">
        <v>10</v>
      </c>
      <c r="U28" s="36">
        <v>4</v>
      </c>
      <c r="V28" s="36">
        <v>6</v>
      </c>
      <c r="W28" s="56">
        <f aca="true" t="shared" si="12" ref="W28:W33">SUM(E28:V28)</f>
        <v>126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7</v>
      </c>
      <c r="G29" s="36">
        <v>5</v>
      </c>
      <c r="H29" s="36">
        <v>8</v>
      </c>
      <c r="I29" s="36">
        <v>8</v>
      </c>
      <c r="J29" s="36">
        <v>6</v>
      </c>
      <c r="K29" s="36">
        <v>8</v>
      </c>
      <c r="L29" s="36">
        <v>5</v>
      </c>
      <c r="M29" s="36">
        <v>8</v>
      </c>
      <c r="N29" s="36">
        <v>7</v>
      </c>
      <c r="O29" s="36">
        <v>7</v>
      </c>
      <c r="P29" s="36">
        <v>8</v>
      </c>
      <c r="Q29" s="36">
        <v>6</v>
      </c>
      <c r="R29" s="36">
        <v>8</v>
      </c>
      <c r="S29" s="36">
        <v>5</v>
      </c>
      <c r="T29" s="36">
        <v>7</v>
      </c>
      <c r="U29" s="36">
        <v>7</v>
      </c>
      <c r="V29" s="36">
        <v>10</v>
      </c>
      <c r="W29" s="56">
        <f t="shared" si="12"/>
        <v>127</v>
      </c>
    </row>
    <row r="30" spans="1:23" ht="12.75">
      <c r="A30" s="105" t="s">
        <v>7</v>
      </c>
      <c r="B30" s="106" t="str">
        <f>B6</f>
        <v>Zachar Martin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7</v>
      </c>
      <c r="F33" s="62">
        <f t="shared" si="13"/>
        <v>7</v>
      </c>
      <c r="G33" s="62">
        <f t="shared" si="13"/>
        <v>5</v>
      </c>
      <c r="H33" s="62">
        <f t="shared" si="13"/>
        <v>5</v>
      </c>
      <c r="I33" s="62">
        <f t="shared" si="13"/>
        <v>8</v>
      </c>
      <c r="J33" s="62">
        <f t="shared" si="13"/>
        <v>6</v>
      </c>
      <c r="K33" s="62">
        <f t="shared" si="13"/>
        <v>8</v>
      </c>
      <c r="L33" s="62">
        <f t="shared" si="13"/>
        <v>5</v>
      </c>
      <c r="M33" s="62">
        <f t="shared" si="13"/>
        <v>8</v>
      </c>
      <c r="N33" s="62">
        <f t="shared" si="13"/>
        <v>7</v>
      </c>
      <c r="O33" s="62">
        <f t="shared" si="13"/>
        <v>5</v>
      </c>
      <c r="P33" s="62">
        <f t="shared" si="13"/>
        <v>6</v>
      </c>
      <c r="Q33" s="62">
        <f t="shared" si="13"/>
        <v>6</v>
      </c>
      <c r="R33" s="62">
        <f t="shared" si="13"/>
        <v>6</v>
      </c>
      <c r="S33" s="62">
        <f t="shared" si="13"/>
        <v>5</v>
      </c>
      <c r="T33" s="62">
        <f t="shared" si="13"/>
        <v>7</v>
      </c>
      <c r="U33" s="62">
        <f t="shared" si="13"/>
        <v>4</v>
      </c>
      <c r="V33" s="62">
        <f t="shared" si="13"/>
        <v>6</v>
      </c>
      <c r="W33" s="60">
        <f t="shared" si="12"/>
        <v>111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8</v>
      </c>
      <c r="H38" s="36">
        <v>6</v>
      </c>
      <c r="I38" s="36">
        <v>6</v>
      </c>
      <c r="J38" s="36">
        <v>7</v>
      </c>
      <c r="K38" s="36">
        <v>6</v>
      </c>
      <c r="L38" s="36">
        <v>8</v>
      </c>
      <c r="M38" s="36">
        <v>6</v>
      </c>
      <c r="N38" s="36">
        <v>10</v>
      </c>
      <c r="O38" s="36">
        <v>5</v>
      </c>
      <c r="P38" s="36">
        <v>6</v>
      </c>
      <c r="Q38" s="36">
        <v>4</v>
      </c>
      <c r="R38" s="36">
        <v>5</v>
      </c>
      <c r="S38" s="36">
        <v>4</v>
      </c>
      <c r="T38" s="36">
        <v>6</v>
      </c>
      <c r="U38" s="36">
        <v>5</v>
      </c>
      <c r="V38" s="36">
        <v>5</v>
      </c>
      <c r="W38" s="56">
        <f aca="true" t="shared" si="14" ref="W38:W43">SUM(E38:V38)</f>
        <v>110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5</v>
      </c>
      <c r="G39" s="36">
        <v>4</v>
      </c>
      <c r="H39" s="36">
        <v>5</v>
      </c>
      <c r="I39" s="36">
        <v>5</v>
      </c>
      <c r="J39" s="36">
        <v>10</v>
      </c>
      <c r="K39" s="36">
        <v>5</v>
      </c>
      <c r="L39" s="36">
        <v>7</v>
      </c>
      <c r="M39" s="36">
        <v>9</v>
      </c>
      <c r="N39" s="36">
        <v>7</v>
      </c>
      <c r="O39" s="36">
        <v>6</v>
      </c>
      <c r="P39" s="36">
        <v>6</v>
      </c>
      <c r="Q39" s="36">
        <v>7</v>
      </c>
      <c r="R39" s="36">
        <v>7</v>
      </c>
      <c r="S39" s="36">
        <v>4</v>
      </c>
      <c r="T39" s="36">
        <v>11</v>
      </c>
      <c r="U39" s="36">
        <v>6</v>
      </c>
      <c r="V39" s="36">
        <v>6</v>
      </c>
      <c r="W39" s="56">
        <f t="shared" si="14"/>
        <v>116</v>
      </c>
    </row>
    <row r="40" spans="1:23" ht="12.75">
      <c r="A40" s="53" t="s">
        <v>7</v>
      </c>
      <c r="B40" s="106" t="str">
        <f>B9</f>
        <v>Pálka Jozef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6</v>
      </c>
      <c r="F43" s="62">
        <f t="shared" si="15"/>
        <v>5</v>
      </c>
      <c r="G43" s="62">
        <f t="shared" si="15"/>
        <v>4</v>
      </c>
      <c r="H43" s="62">
        <f t="shared" si="15"/>
        <v>5</v>
      </c>
      <c r="I43" s="62">
        <f t="shared" si="15"/>
        <v>5</v>
      </c>
      <c r="J43" s="62">
        <f t="shared" si="15"/>
        <v>7</v>
      </c>
      <c r="K43" s="62">
        <f t="shared" si="15"/>
        <v>5</v>
      </c>
      <c r="L43" s="62">
        <f t="shared" si="15"/>
        <v>7</v>
      </c>
      <c r="M43" s="62">
        <f t="shared" si="15"/>
        <v>6</v>
      </c>
      <c r="N43" s="62">
        <f t="shared" si="15"/>
        <v>7</v>
      </c>
      <c r="O43" s="62">
        <f t="shared" si="15"/>
        <v>5</v>
      </c>
      <c r="P43" s="62">
        <f t="shared" si="15"/>
        <v>6</v>
      </c>
      <c r="Q43" s="62">
        <f t="shared" si="15"/>
        <v>4</v>
      </c>
      <c r="R43" s="62">
        <f t="shared" si="15"/>
        <v>5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5</v>
      </c>
      <c r="W43" s="60">
        <f t="shared" si="14"/>
        <v>97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8</v>
      </c>
      <c r="F48" s="36">
        <v>9</v>
      </c>
      <c r="G48" s="36">
        <v>4</v>
      </c>
      <c r="H48" s="36">
        <v>4</v>
      </c>
      <c r="I48" s="36">
        <v>11</v>
      </c>
      <c r="J48" s="36">
        <v>5</v>
      </c>
      <c r="K48" s="36">
        <v>6</v>
      </c>
      <c r="L48" s="36">
        <v>9</v>
      </c>
      <c r="M48" s="36">
        <v>11</v>
      </c>
      <c r="N48" s="36">
        <v>11</v>
      </c>
      <c r="O48" s="36">
        <v>9</v>
      </c>
      <c r="P48" s="36">
        <v>9</v>
      </c>
      <c r="Q48" s="36">
        <v>7</v>
      </c>
      <c r="R48" s="36">
        <v>8</v>
      </c>
      <c r="S48" s="36">
        <v>5</v>
      </c>
      <c r="T48" s="36">
        <v>9</v>
      </c>
      <c r="U48" s="36">
        <v>8</v>
      </c>
      <c r="V48" s="36">
        <v>9</v>
      </c>
      <c r="W48" s="56">
        <f aca="true" t="shared" si="16" ref="W48:W53">SUM(E48:V48)</f>
        <v>142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6" t="str">
        <f>B12</f>
        <v>Cocher Andrej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8</v>
      </c>
      <c r="F53" s="62">
        <f t="shared" si="17"/>
        <v>9</v>
      </c>
      <c r="G53" s="62">
        <f t="shared" si="17"/>
        <v>4</v>
      </c>
      <c r="H53" s="62">
        <f t="shared" si="17"/>
        <v>4</v>
      </c>
      <c r="I53" s="62">
        <f t="shared" si="17"/>
        <v>11</v>
      </c>
      <c r="J53" s="62">
        <f t="shared" si="17"/>
        <v>5</v>
      </c>
      <c r="K53" s="62">
        <f t="shared" si="17"/>
        <v>6</v>
      </c>
      <c r="L53" s="62">
        <f t="shared" si="17"/>
        <v>9</v>
      </c>
      <c r="M53" s="62">
        <f t="shared" si="17"/>
        <v>11</v>
      </c>
      <c r="N53" s="62">
        <f t="shared" si="17"/>
        <v>11</v>
      </c>
      <c r="O53" s="62">
        <f t="shared" si="17"/>
        <v>9</v>
      </c>
      <c r="P53" s="62">
        <f t="shared" si="17"/>
        <v>9</v>
      </c>
      <c r="Q53" s="62">
        <f t="shared" si="17"/>
        <v>7</v>
      </c>
      <c r="R53" s="62">
        <f t="shared" si="17"/>
        <v>8</v>
      </c>
      <c r="S53" s="62">
        <f t="shared" si="17"/>
        <v>5</v>
      </c>
      <c r="T53" s="62">
        <f t="shared" si="17"/>
        <v>9</v>
      </c>
      <c r="U53" s="62">
        <f t="shared" si="17"/>
        <v>8</v>
      </c>
      <c r="V53" s="62">
        <f t="shared" si="17"/>
        <v>9</v>
      </c>
      <c r="W53" s="60">
        <f t="shared" si="16"/>
        <v>142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11</v>
      </c>
      <c r="F58" s="36">
        <v>6</v>
      </c>
      <c r="G58" s="36">
        <v>10</v>
      </c>
      <c r="H58" s="36">
        <v>5</v>
      </c>
      <c r="I58" s="36">
        <v>5</v>
      </c>
      <c r="J58" s="36">
        <v>5</v>
      </c>
      <c r="K58" s="36">
        <v>8</v>
      </c>
      <c r="L58" s="36">
        <v>6</v>
      </c>
      <c r="M58" s="36">
        <v>8</v>
      </c>
      <c r="N58" s="36">
        <v>11</v>
      </c>
      <c r="O58" s="36">
        <v>8</v>
      </c>
      <c r="P58" s="36">
        <v>7</v>
      </c>
      <c r="Q58" s="36">
        <v>6</v>
      </c>
      <c r="R58" s="36">
        <v>5</v>
      </c>
      <c r="S58" s="36">
        <v>4</v>
      </c>
      <c r="T58" s="36">
        <v>7</v>
      </c>
      <c r="U58" s="36">
        <v>5</v>
      </c>
      <c r="V58" s="36">
        <v>7</v>
      </c>
      <c r="W58" s="56">
        <f aca="true" t="shared" si="18" ref="W58:W63">SUM(E58:V58)</f>
        <v>124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Dorotčin Jaroslav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11</v>
      </c>
      <c r="F63" s="59">
        <f t="shared" si="19"/>
        <v>6</v>
      </c>
      <c r="G63" s="59">
        <f t="shared" si="19"/>
        <v>10</v>
      </c>
      <c r="H63" s="59">
        <f t="shared" si="19"/>
        <v>5</v>
      </c>
      <c r="I63" s="59">
        <f t="shared" si="19"/>
        <v>5</v>
      </c>
      <c r="J63" s="59">
        <f t="shared" si="19"/>
        <v>5</v>
      </c>
      <c r="K63" s="59">
        <f t="shared" si="19"/>
        <v>8</v>
      </c>
      <c r="L63" s="59">
        <f t="shared" si="19"/>
        <v>6</v>
      </c>
      <c r="M63" s="59">
        <f t="shared" si="19"/>
        <v>8</v>
      </c>
      <c r="N63" s="59">
        <f t="shared" si="19"/>
        <v>11</v>
      </c>
      <c r="O63" s="59">
        <f t="shared" si="19"/>
        <v>8</v>
      </c>
      <c r="P63" s="59">
        <f t="shared" si="19"/>
        <v>7</v>
      </c>
      <c r="Q63" s="59">
        <f t="shared" si="19"/>
        <v>6</v>
      </c>
      <c r="R63" s="59">
        <f t="shared" si="19"/>
        <v>5</v>
      </c>
      <c r="S63" s="59">
        <f t="shared" si="19"/>
        <v>4</v>
      </c>
      <c r="T63" s="59">
        <f t="shared" si="19"/>
        <v>7</v>
      </c>
      <c r="U63" s="59">
        <f t="shared" si="19"/>
        <v>5</v>
      </c>
      <c r="V63" s="59">
        <f t="shared" si="19"/>
        <v>7</v>
      </c>
      <c r="W63" s="60">
        <f t="shared" si="18"/>
        <v>124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Lencses Boris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8</v>
      </c>
      <c r="F79" s="36">
        <v>10</v>
      </c>
      <c r="G79" s="36">
        <v>7</v>
      </c>
      <c r="H79" s="36">
        <v>6</v>
      </c>
      <c r="I79" s="36">
        <v>7</v>
      </c>
      <c r="J79" s="36">
        <v>5</v>
      </c>
      <c r="K79" s="36">
        <v>7</v>
      </c>
      <c r="L79" s="36">
        <v>8</v>
      </c>
      <c r="M79" s="36">
        <v>6</v>
      </c>
      <c r="N79" s="36">
        <v>7</v>
      </c>
      <c r="O79" s="36">
        <v>3</v>
      </c>
      <c r="P79" s="36">
        <v>5</v>
      </c>
      <c r="Q79" s="36">
        <v>5</v>
      </c>
      <c r="R79" s="36">
        <v>9</v>
      </c>
      <c r="S79" s="36">
        <v>7</v>
      </c>
      <c r="T79" s="36">
        <v>6</v>
      </c>
      <c r="U79" s="36">
        <v>5</v>
      </c>
      <c r="V79" s="36">
        <v>7</v>
      </c>
      <c r="W79" s="56">
        <f t="shared" si="22"/>
        <v>118</v>
      </c>
    </row>
    <row r="80" spans="1:23" ht="12.75">
      <c r="A80" s="53" t="s">
        <v>7</v>
      </c>
      <c r="B80" s="106" t="str">
        <f>B21</f>
        <v>Oravik Peter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8</v>
      </c>
      <c r="F83" s="59">
        <f t="shared" si="23"/>
        <v>10</v>
      </c>
      <c r="G83" s="59">
        <f t="shared" si="23"/>
        <v>7</v>
      </c>
      <c r="H83" s="59">
        <f t="shared" si="23"/>
        <v>6</v>
      </c>
      <c r="I83" s="59">
        <f t="shared" si="23"/>
        <v>7</v>
      </c>
      <c r="J83" s="59">
        <f t="shared" si="23"/>
        <v>5</v>
      </c>
      <c r="K83" s="59">
        <f t="shared" si="23"/>
        <v>7</v>
      </c>
      <c r="L83" s="59">
        <f t="shared" si="23"/>
        <v>8</v>
      </c>
      <c r="M83" s="59">
        <f t="shared" si="23"/>
        <v>6</v>
      </c>
      <c r="N83" s="59">
        <f t="shared" si="23"/>
        <v>7</v>
      </c>
      <c r="O83" s="59">
        <f t="shared" si="23"/>
        <v>3</v>
      </c>
      <c r="P83" s="59">
        <f t="shared" si="23"/>
        <v>5</v>
      </c>
      <c r="Q83" s="59">
        <f t="shared" si="23"/>
        <v>5</v>
      </c>
      <c r="R83" s="59">
        <f t="shared" si="23"/>
        <v>9</v>
      </c>
      <c r="S83" s="59">
        <f t="shared" si="23"/>
        <v>7</v>
      </c>
      <c r="T83" s="59">
        <f t="shared" si="23"/>
        <v>6</v>
      </c>
      <c r="U83" s="59">
        <f t="shared" si="23"/>
        <v>5</v>
      </c>
      <c r="V83" s="59">
        <f t="shared" si="23"/>
        <v>7</v>
      </c>
      <c r="W83" s="60">
        <f t="shared" si="22"/>
        <v>118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Zachar Martin</v>
      </c>
      <c r="C90" s="121"/>
      <c r="D90" s="122" t="s">
        <v>28</v>
      </c>
      <c r="E90" s="71">
        <f aca="true" t="shared" si="24" ref="E90:V90">E33</f>
        <v>7</v>
      </c>
      <c r="F90" s="71">
        <f t="shared" si="24"/>
        <v>7</v>
      </c>
      <c r="G90" s="71">
        <f t="shared" si="24"/>
        <v>5</v>
      </c>
      <c r="H90" s="71">
        <f t="shared" si="24"/>
        <v>5</v>
      </c>
      <c r="I90" s="71">
        <f t="shared" si="24"/>
        <v>8</v>
      </c>
      <c r="J90" s="71">
        <f t="shared" si="24"/>
        <v>6</v>
      </c>
      <c r="K90" s="71">
        <f t="shared" si="24"/>
        <v>8</v>
      </c>
      <c r="L90" s="71">
        <f t="shared" si="24"/>
        <v>5</v>
      </c>
      <c r="M90" s="71">
        <f t="shared" si="24"/>
        <v>8</v>
      </c>
      <c r="N90" s="71">
        <f t="shared" si="24"/>
        <v>7</v>
      </c>
      <c r="O90" s="71">
        <f t="shared" si="24"/>
        <v>5</v>
      </c>
      <c r="P90" s="71">
        <f t="shared" si="24"/>
        <v>6</v>
      </c>
      <c r="Q90" s="71">
        <f t="shared" si="24"/>
        <v>6</v>
      </c>
      <c r="R90" s="71">
        <f t="shared" si="24"/>
        <v>6</v>
      </c>
      <c r="S90" s="71">
        <f t="shared" si="24"/>
        <v>5</v>
      </c>
      <c r="T90" s="71">
        <f t="shared" si="24"/>
        <v>7</v>
      </c>
      <c r="U90" s="71">
        <f t="shared" si="24"/>
        <v>4</v>
      </c>
      <c r="V90" s="71">
        <f t="shared" si="24"/>
        <v>6</v>
      </c>
      <c r="W90" s="56">
        <f aca="true" t="shared" si="25" ref="W90:W95">SUM(E90:V90)</f>
        <v>111</v>
      </c>
    </row>
    <row r="91" spans="1:23" ht="13.5" thickBot="1">
      <c r="A91" s="72">
        <v>2</v>
      </c>
      <c r="B91" s="123" t="str">
        <f>B40</f>
        <v>Pálka Jozef</v>
      </c>
      <c r="C91" s="123"/>
      <c r="D91" s="122"/>
      <c r="E91" s="65">
        <f aca="true" t="shared" si="26" ref="E91:V91">E43</f>
        <v>6</v>
      </c>
      <c r="F91" s="65">
        <f t="shared" si="26"/>
        <v>5</v>
      </c>
      <c r="G91" s="65">
        <f t="shared" si="26"/>
        <v>4</v>
      </c>
      <c r="H91" s="65">
        <f t="shared" si="26"/>
        <v>5</v>
      </c>
      <c r="I91" s="65">
        <f t="shared" si="26"/>
        <v>5</v>
      </c>
      <c r="J91" s="65">
        <f t="shared" si="26"/>
        <v>7</v>
      </c>
      <c r="K91" s="65">
        <f t="shared" si="26"/>
        <v>5</v>
      </c>
      <c r="L91" s="65">
        <f t="shared" si="26"/>
        <v>7</v>
      </c>
      <c r="M91" s="65">
        <f t="shared" si="26"/>
        <v>6</v>
      </c>
      <c r="N91" s="65">
        <f t="shared" si="26"/>
        <v>7</v>
      </c>
      <c r="O91" s="65">
        <f t="shared" si="26"/>
        <v>5</v>
      </c>
      <c r="P91" s="65">
        <f t="shared" si="26"/>
        <v>6</v>
      </c>
      <c r="Q91" s="65">
        <f t="shared" si="26"/>
        <v>4</v>
      </c>
      <c r="R91" s="65">
        <f t="shared" si="26"/>
        <v>5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65">
        <f t="shared" si="26"/>
        <v>5</v>
      </c>
      <c r="W91" s="56">
        <f t="shared" si="25"/>
        <v>97</v>
      </c>
    </row>
    <row r="92" spans="1:23" ht="13.5" thickBot="1">
      <c r="A92" s="72">
        <v>3</v>
      </c>
      <c r="B92" s="123" t="str">
        <f>B50</f>
        <v>Cocher Andrej</v>
      </c>
      <c r="C92" s="123"/>
      <c r="D92" s="122"/>
      <c r="E92" s="65">
        <f aca="true" t="shared" si="27" ref="E92:V92">E53</f>
        <v>8</v>
      </c>
      <c r="F92" s="65">
        <f t="shared" si="27"/>
        <v>9</v>
      </c>
      <c r="G92" s="65">
        <f t="shared" si="27"/>
        <v>4</v>
      </c>
      <c r="H92" s="65">
        <f t="shared" si="27"/>
        <v>4</v>
      </c>
      <c r="I92" s="65">
        <f t="shared" si="27"/>
        <v>11</v>
      </c>
      <c r="J92" s="65">
        <f t="shared" si="27"/>
        <v>5</v>
      </c>
      <c r="K92" s="65">
        <f t="shared" si="27"/>
        <v>6</v>
      </c>
      <c r="L92" s="65">
        <f t="shared" si="27"/>
        <v>9</v>
      </c>
      <c r="M92" s="65">
        <f t="shared" si="27"/>
        <v>11</v>
      </c>
      <c r="N92" s="65">
        <f t="shared" si="27"/>
        <v>11</v>
      </c>
      <c r="O92" s="65">
        <f t="shared" si="27"/>
        <v>9</v>
      </c>
      <c r="P92" s="65">
        <f t="shared" si="27"/>
        <v>9</v>
      </c>
      <c r="Q92" s="65">
        <f t="shared" si="27"/>
        <v>7</v>
      </c>
      <c r="R92" s="65">
        <f t="shared" si="27"/>
        <v>8</v>
      </c>
      <c r="S92" s="65">
        <f t="shared" si="27"/>
        <v>5</v>
      </c>
      <c r="T92" s="65">
        <f t="shared" si="27"/>
        <v>9</v>
      </c>
      <c r="U92" s="65">
        <f t="shared" si="27"/>
        <v>8</v>
      </c>
      <c r="V92" s="65">
        <f t="shared" si="27"/>
        <v>9</v>
      </c>
      <c r="W92" s="56">
        <f t="shared" si="25"/>
        <v>142</v>
      </c>
    </row>
    <row r="93" spans="1:23" ht="13.5" thickBot="1">
      <c r="A93" s="72">
        <v>4</v>
      </c>
      <c r="B93" s="123" t="str">
        <f>B60</f>
        <v>Dorotčin Jaroslav</v>
      </c>
      <c r="C93" s="123"/>
      <c r="D93" s="122"/>
      <c r="E93" s="65">
        <f aca="true" t="shared" si="28" ref="E93:V93">E63</f>
        <v>11</v>
      </c>
      <c r="F93" s="65">
        <f t="shared" si="28"/>
        <v>6</v>
      </c>
      <c r="G93" s="65">
        <f t="shared" si="28"/>
        <v>10</v>
      </c>
      <c r="H93" s="65">
        <f t="shared" si="28"/>
        <v>5</v>
      </c>
      <c r="I93" s="65">
        <f t="shared" si="28"/>
        <v>5</v>
      </c>
      <c r="J93" s="65">
        <f t="shared" si="28"/>
        <v>5</v>
      </c>
      <c r="K93" s="65">
        <f t="shared" si="28"/>
        <v>8</v>
      </c>
      <c r="L93" s="65">
        <f t="shared" si="28"/>
        <v>6</v>
      </c>
      <c r="M93" s="65">
        <f t="shared" si="28"/>
        <v>8</v>
      </c>
      <c r="N93" s="65">
        <f t="shared" si="28"/>
        <v>11</v>
      </c>
      <c r="O93" s="65">
        <f t="shared" si="28"/>
        <v>8</v>
      </c>
      <c r="P93" s="65">
        <f t="shared" si="28"/>
        <v>7</v>
      </c>
      <c r="Q93" s="65">
        <f t="shared" si="28"/>
        <v>6</v>
      </c>
      <c r="R93" s="65">
        <f t="shared" si="28"/>
        <v>5</v>
      </c>
      <c r="S93" s="65">
        <f t="shared" si="28"/>
        <v>4</v>
      </c>
      <c r="T93" s="65">
        <f t="shared" si="28"/>
        <v>7</v>
      </c>
      <c r="U93" s="65">
        <f t="shared" si="28"/>
        <v>5</v>
      </c>
      <c r="V93" s="65">
        <f t="shared" si="28"/>
        <v>7</v>
      </c>
      <c r="W93" s="56">
        <f t="shared" si="25"/>
        <v>124</v>
      </c>
    </row>
    <row r="94" spans="1:23" ht="13.5" thickBot="1">
      <c r="A94" s="72">
        <v>5</v>
      </c>
      <c r="B94" s="123" t="str">
        <f>B70</f>
        <v>Lencses Boris</v>
      </c>
      <c r="C94" s="123"/>
      <c r="D94" s="12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24" t="str">
        <f>B80</f>
        <v>Oravik Peter</v>
      </c>
      <c r="C95" s="124"/>
      <c r="D95" s="122"/>
      <c r="E95" s="75">
        <f aca="true" t="shared" si="30" ref="E95:V95">E83</f>
        <v>8</v>
      </c>
      <c r="F95" s="75">
        <f t="shared" si="30"/>
        <v>10</v>
      </c>
      <c r="G95" s="75">
        <f t="shared" si="30"/>
        <v>7</v>
      </c>
      <c r="H95" s="75">
        <f t="shared" si="30"/>
        <v>6</v>
      </c>
      <c r="I95" s="75">
        <f t="shared" si="30"/>
        <v>7</v>
      </c>
      <c r="J95" s="75">
        <f t="shared" si="30"/>
        <v>5</v>
      </c>
      <c r="K95" s="75">
        <f t="shared" si="30"/>
        <v>7</v>
      </c>
      <c r="L95" s="75">
        <f t="shared" si="30"/>
        <v>8</v>
      </c>
      <c r="M95" s="75">
        <f t="shared" si="30"/>
        <v>6</v>
      </c>
      <c r="N95" s="75">
        <f t="shared" si="30"/>
        <v>7</v>
      </c>
      <c r="O95" s="75">
        <f t="shared" si="30"/>
        <v>3</v>
      </c>
      <c r="P95" s="75">
        <f t="shared" si="30"/>
        <v>5</v>
      </c>
      <c r="Q95" s="75">
        <f t="shared" si="30"/>
        <v>5</v>
      </c>
      <c r="R95" s="75">
        <f t="shared" si="30"/>
        <v>9</v>
      </c>
      <c r="S95" s="75">
        <f t="shared" si="30"/>
        <v>7</v>
      </c>
      <c r="T95" s="75">
        <f t="shared" si="30"/>
        <v>6</v>
      </c>
      <c r="U95" s="75">
        <f t="shared" si="30"/>
        <v>5</v>
      </c>
      <c r="V95" s="75">
        <f t="shared" si="30"/>
        <v>7</v>
      </c>
      <c r="W95" s="76">
        <f t="shared" si="25"/>
        <v>118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28">
      <selection activeCell="Z51" sqref="Z51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48</v>
      </c>
      <c r="C6" s="29">
        <v>23.2</v>
      </c>
      <c r="D6" s="30">
        <f>IF(C6="ZK",$X$3,ROUND(SUM(C6*$A$2/$C$2-($W$2-$B$2)),0))</f>
        <v>28</v>
      </c>
      <c r="E6" s="30">
        <f>IF(E7="s",0,IF(E8-E7+E$2&lt;0,0,E8-E7+E$2))</f>
        <v>1</v>
      </c>
      <c r="F6" s="30">
        <f aca="true" t="shared" si="0" ref="F6:V6">IF(F$7="s",0,IF(F8-F7+F$2&lt;0,0,F8-F7+F$2))</f>
        <v>0</v>
      </c>
      <c r="G6" s="30">
        <f t="shared" si="0"/>
        <v>2</v>
      </c>
      <c r="H6" s="30">
        <f t="shared" si="0"/>
        <v>2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1</v>
      </c>
      <c r="O6" s="30">
        <f t="shared" si="0"/>
        <v>3</v>
      </c>
      <c r="P6" s="30">
        <f t="shared" si="0"/>
        <v>0</v>
      </c>
      <c r="Q6" s="30">
        <f t="shared" si="0"/>
        <v>1</v>
      </c>
      <c r="R6" s="30">
        <f t="shared" si="0"/>
        <v>2</v>
      </c>
      <c r="S6" s="30">
        <f t="shared" si="0"/>
        <v>1</v>
      </c>
      <c r="T6" s="30">
        <f t="shared" si="0"/>
        <v>1</v>
      </c>
      <c r="U6" s="30">
        <f t="shared" si="0"/>
        <v>1</v>
      </c>
      <c r="V6" s="30">
        <f t="shared" si="0"/>
        <v>2</v>
      </c>
      <c r="W6" s="30">
        <f>SUM(E6:V6)</f>
        <v>17</v>
      </c>
      <c r="X6" s="31">
        <f>IF(C6&gt;-50,IF(X7=TRUE,"s",SUM(E7:V7)),"z")</f>
        <v>137</v>
      </c>
      <c r="Y6" s="31">
        <f>IF(X7=TRUE,"s",SUM(N7:V7))</f>
        <v>56</v>
      </c>
      <c r="Z6" s="31">
        <f>IF(X7=TRUE,"s",SUM(Q7:W7))</f>
        <v>37</v>
      </c>
      <c r="AA6" s="31">
        <f>IF(X7=TRUE,"s",SUM(T7:V7))</f>
        <v>20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11</v>
      </c>
      <c r="G7" s="36">
        <v>5</v>
      </c>
      <c r="H7" s="36">
        <v>4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7</v>
      </c>
      <c r="O7" s="36">
        <v>4</v>
      </c>
      <c r="P7" s="36">
        <v>8</v>
      </c>
      <c r="Q7" s="36">
        <v>6</v>
      </c>
      <c r="R7" s="36">
        <v>6</v>
      </c>
      <c r="S7" s="36">
        <v>5</v>
      </c>
      <c r="T7" s="36">
        <v>8</v>
      </c>
      <c r="U7" s="36">
        <v>6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4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49</v>
      </c>
      <c r="C9" s="29">
        <v>26.4</v>
      </c>
      <c r="D9" s="30">
        <f>IF(C9="ZK",$X$3,ROUND(SUM(C9*$A$2/$C$2-($W$2-$B$2)),0))</f>
        <v>32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64</v>
      </c>
      <c r="C12" s="29">
        <v>7.6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1</v>
      </c>
      <c r="H12" s="30">
        <f t="shared" si="4"/>
        <v>1</v>
      </c>
      <c r="I12" s="30">
        <f t="shared" si="4"/>
        <v>3</v>
      </c>
      <c r="J12" s="30">
        <f t="shared" si="4"/>
        <v>2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1</v>
      </c>
      <c r="R12" s="30">
        <f t="shared" si="4"/>
        <v>1</v>
      </c>
      <c r="S12" s="30">
        <f t="shared" si="4"/>
        <v>2</v>
      </c>
      <c r="T12" s="30">
        <f t="shared" si="4"/>
        <v>2</v>
      </c>
      <c r="U12" s="30">
        <f t="shared" si="4"/>
        <v>2</v>
      </c>
      <c r="V12" s="30">
        <f t="shared" si="4"/>
        <v>0</v>
      </c>
      <c r="W12" s="30">
        <f>SUM(E12:V12)</f>
        <v>30</v>
      </c>
      <c r="X12" s="31">
        <f>IF(C12&gt;-50,IF(X13=TRUE,"s",SUM(E13:V13)),"z")</f>
        <v>91</v>
      </c>
      <c r="Y12" s="31">
        <f>IF(X13=TRUE,"s",SUM(N13:V13))</f>
        <v>46</v>
      </c>
      <c r="Z12" s="31">
        <f>IF(X13=TRUE,"s",SUM(Q13:W13))</f>
        <v>32</v>
      </c>
      <c r="AA12" s="31">
        <f>IF(X13=TRUE,"s",SUM(T13:V13))</f>
        <v>18</v>
      </c>
      <c r="AB12" s="31">
        <f>IF(X13=TRUE,"s",SUM(V13))</f>
        <v>8</v>
      </c>
    </row>
    <row r="13" spans="1:28" ht="12.75">
      <c r="A13" s="32"/>
      <c r="B13" s="33" t="s">
        <v>7</v>
      </c>
      <c r="C13" s="34"/>
      <c r="D13" s="35"/>
      <c r="E13" s="36">
        <v>8</v>
      </c>
      <c r="F13" s="36">
        <v>4</v>
      </c>
      <c r="G13" s="36">
        <v>5</v>
      </c>
      <c r="H13" s="36">
        <v>4</v>
      </c>
      <c r="I13" s="36">
        <v>5</v>
      </c>
      <c r="J13" s="36">
        <v>4</v>
      </c>
      <c r="K13" s="36">
        <v>4</v>
      </c>
      <c r="L13" s="36">
        <v>5</v>
      </c>
      <c r="M13" s="36">
        <v>6</v>
      </c>
      <c r="N13" s="36">
        <v>5</v>
      </c>
      <c r="O13" s="36">
        <v>4</v>
      </c>
      <c r="P13" s="36">
        <v>5</v>
      </c>
      <c r="Q13" s="36">
        <v>5</v>
      </c>
      <c r="R13" s="36">
        <v>6</v>
      </c>
      <c r="S13" s="36">
        <v>3</v>
      </c>
      <c r="T13" s="36">
        <v>6</v>
      </c>
      <c r="U13" s="36">
        <v>4</v>
      </c>
      <c r="V13" s="36">
        <v>8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72</v>
      </c>
      <c r="C15" s="29">
        <v>17.2</v>
      </c>
      <c r="D15" s="30">
        <f>IF(C15="ZK",$X$3,ROUND(SUM(C15*$A$2/$C$2-($W$2-$B$2)),0))</f>
        <v>20</v>
      </c>
      <c r="E15" s="30">
        <f aca="true" t="shared" si="6" ref="E15:V15">IF(E16="s",0,IF(E17-E16+E$2&lt;0,0,E17-E16+E$2))</f>
        <v>1</v>
      </c>
      <c r="F15" s="30">
        <f t="shared" si="6"/>
        <v>1</v>
      </c>
      <c r="G15" s="30">
        <f t="shared" si="6"/>
        <v>3</v>
      </c>
      <c r="H15" s="30">
        <f t="shared" si="6"/>
        <v>2</v>
      </c>
      <c r="I15" s="30">
        <f t="shared" si="6"/>
        <v>0</v>
      </c>
      <c r="J15" s="30">
        <f t="shared" si="6"/>
        <v>0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0</v>
      </c>
      <c r="O15" s="30">
        <f t="shared" si="6"/>
        <v>3</v>
      </c>
      <c r="P15" s="30">
        <f t="shared" si="6"/>
        <v>1</v>
      </c>
      <c r="Q15" s="30">
        <f t="shared" si="6"/>
        <v>3</v>
      </c>
      <c r="R15" s="30">
        <f t="shared" si="6"/>
        <v>1</v>
      </c>
      <c r="S15" s="30">
        <f t="shared" si="6"/>
        <v>1</v>
      </c>
      <c r="T15" s="30">
        <f t="shared" si="6"/>
        <v>2</v>
      </c>
      <c r="U15" s="30">
        <f t="shared" si="6"/>
        <v>1</v>
      </c>
      <c r="V15" s="30">
        <f t="shared" si="6"/>
        <v>3</v>
      </c>
      <c r="W15" s="30">
        <f>SUM(E15:V15)</f>
        <v>26</v>
      </c>
      <c r="X15" s="31">
        <f>IF(C15&gt;-50,IF(X16=TRUE,"s",SUM(E16:V16)),"z")</f>
        <v>104</v>
      </c>
      <c r="Y15" s="31">
        <f>IF(X16=TRUE,"s",SUM(N16:V16))</f>
        <v>50</v>
      </c>
      <c r="Z15" s="31">
        <f>IF(X16=TRUE,"s",SUM(Q16:W16))</f>
        <v>31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6</v>
      </c>
      <c r="G16" s="36">
        <v>4</v>
      </c>
      <c r="H16" s="36">
        <v>4</v>
      </c>
      <c r="I16" s="36">
        <v>9</v>
      </c>
      <c r="J16" s="36">
        <v>7</v>
      </c>
      <c r="K16" s="36">
        <v>5</v>
      </c>
      <c r="L16" s="36">
        <v>7</v>
      </c>
      <c r="M16" s="36">
        <v>6</v>
      </c>
      <c r="N16" s="36">
        <v>9</v>
      </c>
      <c r="O16" s="36">
        <v>3</v>
      </c>
      <c r="P16" s="36">
        <v>7</v>
      </c>
      <c r="Q16" s="36">
        <v>4</v>
      </c>
      <c r="R16" s="36">
        <v>6</v>
      </c>
      <c r="S16" s="36">
        <v>5</v>
      </c>
      <c r="T16" s="36">
        <v>6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65</v>
      </c>
      <c r="C18" s="29">
        <v>7.7</v>
      </c>
      <c r="D18" s="30">
        <f>IF(C18="ZK",$X$3,ROUND(SUM(C18*$A$2/$C$2-($W$2-$B$2)),0))</f>
        <v>9</v>
      </c>
      <c r="E18" s="30">
        <f aca="true" t="shared" si="8" ref="E18:V18">IF(E19="s",0,IF(E20-E19+E$2&lt;0,0,E20-E19+E$2))</f>
        <v>2</v>
      </c>
      <c r="F18" s="30">
        <f t="shared" si="8"/>
        <v>4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1</v>
      </c>
      <c r="K18" s="30">
        <f t="shared" si="8"/>
        <v>2</v>
      </c>
      <c r="L18" s="30">
        <f t="shared" si="8"/>
        <v>3</v>
      </c>
      <c r="M18" s="30">
        <f t="shared" si="8"/>
        <v>3</v>
      </c>
      <c r="N18" s="30">
        <f t="shared" si="8"/>
        <v>0</v>
      </c>
      <c r="O18" s="30">
        <f t="shared" si="8"/>
        <v>2</v>
      </c>
      <c r="P18" s="30">
        <f t="shared" si="8"/>
        <v>3</v>
      </c>
      <c r="Q18" s="30">
        <f t="shared" si="8"/>
        <v>2</v>
      </c>
      <c r="R18" s="30">
        <f t="shared" si="8"/>
        <v>2</v>
      </c>
      <c r="S18" s="30">
        <f t="shared" si="8"/>
        <v>1</v>
      </c>
      <c r="T18" s="30">
        <f t="shared" si="8"/>
        <v>1</v>
      </c>
      <c r="U18" s="30">
        <f t="shared" si="8"/>
        <v>3</v>
      </c>
      <c r="V18" s="30">
        <f t="shared" si="8"/>
        <v>2</v>
      </c>
      <c r="W18" s="30">
        <f>SUM(E18:V18)</f>
        <v>36</v>
      </c>
      <c r="X18" s="31">
        <f>IF(C18&gt;-50,IF(X19=TRUE,"s",SUM(E19:V19)),"z")</f>
        <v>81</v>
      </c>
      <c r="Y18" s="31">
        <f>IF(X19=TRUE,"s",SUM(N19:V19))</f>
        <v>42</v>
      </c>
      <c r="Z18" s="31">
        <f>IF(X19=TRUE,"s",SUM(Q19:W19))</f>
        <v>27</v>
      </c>
      <c r="AA18" s="31">
        <f>IF(X19=TRUE,"s",SUM(T19:V19))</f>
        <v>14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4</v>
      </c>
      <c r="H19" s="36">
        <v>3</v>
      </c>
      <c r="I19" s="36">
        <v>7</v>
      </c>
      <c r="J19" s="36">
        <v>5</v>
      </c>
      <c r="K19" s="36">
        <v>4</v>
      </c>
      <c r="L19" s="36">
        <v>4</v>
      </c>
      <c r="M19" s="36">
        <v>5</v>
      </c>
      <c r="N19" s="36">
        <v>7</v>
      </c>
      <c r="O19" s="36">
        <v>4</v>
      </c>
      <c r="P19" s="36">
        <v>4</v>
      </c>
      <c r="Q19" s="36">
        <v>4</v>
      </c>
      <c r="R19" s="36">
        <v>5</v>
      </c>
      <c r="S19" s="36">
        <v>4</v>
      </c>
      <c r="T19" s="36">
        <v>7</v>
      </c>
      <c r="U19" s="36">
        <v>3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7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6</v>
      </c>
      <c r="G28" s="36">
        <v>5</v>
      </c>
      <c r="H28" s="36">
        <v>4</v>
      </c>
      <c r="I28" s="36">
        <v>8</v>
      </c>
      <c r="J28" s="36">
        <v>5</v>
      </c>
      <c r="K28" s="36">
        <v>4</v>
      </c>
      <c r="L28" s="36">
        <v>9</v>
      </c>
      <c r="M28" s="36">
        <v>7</v>
      </c>
      <c r="N28" s="36">
        <v>6</v>
      </c>
      <c r="O28" s="36">
        <v>3</v>
      </c>
      <c r="P28" s="36">
        <v>8</v>
      </c>
      <c r="Q28" s="36">
        <v>5</v>
      </c>
      <c r="R28" s="36">
        <v>6</v>
      </c>
      <c r="S28" s="36">
        <v>5</v>
      </c>
      <c r="T28" s="36">
        <v>7</v>
      </c>
      <c r="U28" s="36">
        <v>5</v>
      </c>
      <c r="V28" s="36">
        <v>11</v>
      </c>
      <c r="W28" s="56">
        <f aca="true" t="shared" si="12" ref="W28:W33">SUM(E28:V28)</f>
        <v>111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5</v>
      </c>
      <c r="H29" s="36">
        <v>4</v>
      </c>
      <c r="I29" s="36">
        <v>11</v>
      </c>
      <c r="J29" s="36">
        <v>11</v>
      </c>
      <c r="K29" s="36">
        <v>11</v>
      </c>
      <c r="L29" s="36">
        <v>11</v>
      </c>
      <c r="M29" s="36">
        <v>11</v>
      </c>
      <c r="N29" s="36">
        <v>7</v>
      </c>
      <c r="O29" s="36">
        <v>4</v>
      </c>
      <c r="P29" s="36">
        <v>8</v>
      </c>
      <c r="Q29" s="36">
        <v>6</v>
      </c>
      <c r="R29" s="36">
        <v>6</v>
      </c>
      <c r="S29" s="36">
        <v>5</v>
      </c>
      <c r="T29" s="36">
        <v>8</v>
      </c>
      <c r="U29" s="36">
        <v>6</v>
      </c>
      <c r="V29" s="36">
        <v>6</v>
      </c>
      <c r="W29" s="56">
        <f t="shared" si="12"/>
        <v>137</v>
      </c>
    </row>
    <row r="30" spans="1:23" ht="12.75">
      <c r="A30" s="105" t="s">
        <v>7</v>
      </c>
      <c r="B30" s="106" t="str">
        <f>B6</f>
        <v>Páltik Peter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6</v>
      </c>
      <c r="F33" s="62">
        <f t="shared" si="13"/>
        <v>6</v>
      </c>
      <c r="G33" s="62">
        <f t="shared" si="13"/>
        <v>5</v>
      </c>
      <c r="H33" s="62">
        <f t="shared" si="13"/>
        <v>4</v>
      </c>
      <c r="I33" s="62">
        <f t="shared" si="13"/>
        <v>8</v>
      </c>
      <c r="J33" s="62">
        <f t="shared" si="13"/>
        <v>5</v>
      </c>
      <c r="K33" s="62">
        <f t="shared" si="13"/>
        <v>4</v>
      </c>
      <c r="L33" s="62">
        <f t="shared" si="13"/>
        <v>9</v>
      </c>
      <c r="M33" s="62">
        <f t="shared" si="13"/>
        <v>7</v>
      </c>
      <c r="N33" s="62">
        <f t="shared" si="13"/>
        <v>6</v>
      </c>
      <c r="O33" s="62">
        <f t="shared" si="13"/>
        <v>3</v>
      </c>
      <c r="P33" s="62">
        <f t="shared" si="13"/>
        <v>8</v>
      </c>
      <c r="Q33" s="62">
        <f t="shared" si="13"/>
        <v>5</v>
      </c>
      <c r="R33" s="62">
        <f t="shared" si="13"/>
        <v>6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6</v>
      </c>
      <c r="W33" s="60">
        <f t="shared" si="12"/>
        <v>105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6</v>
      </c>
      <c r="G38" s="36">
        <v>5</v>
      </c>
      <c r="H38" s="36">
        <v>6</v>
      </c>
      <c r="I38" s="36">
        <v>7</v>
      </c>
      <c r="J38" s="36">
        <v>5</v>
      </c>
      <c r="K38" s="36">
        <v>7</v>
      </c>
      <c r="L38" s="36">
        <v>7</v>
      </c>
      <c r="M38" s="36">
        <v>7</v>
      </c>
      <c r="N38" s="36">
        <v>9</v>
      </c>
      <c r="O38" s="36">
        <v>2</v>
      </c>
      <c r="P38" s="36">
        <v>7</v>
      </c>
      <c r="Q38" s="36">
        <v>6</v>
      </c>
      <c r="R38" s="36">
        <v>6</v>
      </c>
      <c r="S38" s="36">
        <v>8</v>
      </c>
      <c r="T38" s="36">
        <v>5</v>
      </c>
      <c r="U38" s="36">
        <v>6</v>
      </c>
      <c r="V38" s="36">
        <v>5</v>
      </c>
      <c r="W38" s="56">
        <f aca="true" t="shared" si="14" ref="W38:W43">SUM(E38:V38)</f>
        <v>111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7</v>
      </c>
      <c r="G39" s="36">
        <v>5</v>
      </c>
      <c r="H39" s="36">
        <v>6</v>
      </c>
      <c r="I39" s="36">
        <v>8</v>
      </c>
      <c r="J39" s="36">
        <v>4</v>
      </c>
      <c r="K39" s="36">
        <v>5</v>
      </c>
      <c r="L39" s="36">
        <v>5</v>
      </c>
      <c r="M39" s="36">
        <v>9</v>
      </c>
      <c r="N39" s="36">
        <v>8</v>
      </c>
      <c r="O39" s="36">
        <v>3</v>
      </c>
      <c r="P39" s="36">
        <v>8</v>
      </c>
      <c r="Q39" s="36">
        <v>5</v>
      </c>
      <c r="R39" s="36">
        <v>5</v>
      </c>
      <c r="S39" s="36">
        <v>6</v>
      </c>
      <c r="T39" s="36">
        <v>6</v>
      </c>
      <c r="U39" s="36">
        <v>11</v>
      </c>
      <c r="V39" s="36">
        <v>7</v>
      </c>
      <c r="W39" s="56">
        <f t="shared" si="14"/>
        <v>114</v>
      </c>
    </row>
    <row r="40" spans="1:23" ht="12.75">
      <c r="A40" s="53" t="s">
        <v>7</v>
      </c>
      <c r="B40" s="106" t="str">
        <f>B9</f>
        <v>Páltiková Silvia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6</v>
      </c>
      <c r="F43" s="62">
        <f t="shared" si="15"/>
        <v>6</v>
      </c>
      <c r="G43" s="62">
        <f t="shared" si="15"/>
        <v>5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5</v>
      </c>
      <c r="M43" s="62">
        <f t="shared" si="15"/>
        <v>7</v>
      </c>
      <c r="N43" s="62">
        <f t="shared" si="15"/>
        <v>8</v>
      </c>
      <c r="O43" s="62">
        <f t="shared" si="15"/>
        <v>2</v>
      </c>
      <c r="P43" s="62">
        <f t="shared" si="15"/>
        <v>7</v>
      </c>
      <c r="Q43" s="62">
        <f t="shared" si="15"/>
        <v>5</v>
      </c>
      <c r="R43" s="62">
        <f t="shared" si="15"/>
        <v>5</v>
      </c>
      <c r="S43" s="62">
        <f t="shared" si="15"/>
        <v>6</v>
      </c>
      <c r="T43" s="62">
        <f t="shared" si="15"/>
        <v>5</v>
      </c>
      <c r="U43" s="62">
        <f t="shared" si="15"/>
        <v>6</v>
      </c>
      <c r="V43" s="62">
        <f t="shared" si="15"/>
        <v>5</v>
      </c>
      <c r="W43" s="60">
        <f t="shared" si="14"/>
        <v>100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8</v>
      </c>
      <c r="F49" s="36">
        <v>4</v>
      </c>
      <c r="G49" s="36">
        <v>5</v>
      </c>
      <c r="H49" s="36">
        <v>4</v>
      </c>
      <c r="I49" s="36">
        <v>5</v>
      </c>
      <c r="J49" s="36">
        <v>4</v>
      </c>
      <c r="K49" s="36">
        <v>4</v>
      </c>
      <c r="L49" s="36">
        <v>5</v>
      </c>
      <c r="M49" s="36">
        <v>6</v>
      </c>
      <c r="N49" s="36">
        <v>5</v>
      </c>
      <c r="O49" s="36">
        <v>4</v>
      </c>
      <c r="P49" s="36">
        <v>5</v>
      </c>
      <c r="Q49" s="36">
        <v>5</v>
      </c>
      <c r="R49" s="36">
        <v>6</v>
      </c>
      <c r="S49" s="36">
        <v>3</v>
      </c>
      <c r="T49" s="36">
        <v>6</v>
      </c>
      <c r="U49" s="36">
        <v>4</v>
      </c>
      <c r="V49" s="36">
        <v>8</v>
      </c>
      <c r="W49" s="56">
        <f t="shared" si="16"/>
        <v>91</v>
      </c>
    </row>
    <row r="50" spans="1:23" ht="12.75">
      <c r="A50" s="53" t="s">
        <v>7</v>
      </c>
      <c r="B50" s="106" t="str">
        <f>B12</f>
        <v>Páltik Samuel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8</v>
      </c>
      <c r="F53" s="62">
        <f t="shared" si="17"/>
        <v>4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4</v>
      </c>
      <c r="K53" s="62">
        <f t="shared" si="17"/>
        <v>4</v>
      </c>
      <c r="L53" s="62">
        <f t="shared" si="17"/>
        <v>5</v>
      </c>
      <c r="M53" s="62">
        <f t="shared" si="17"/>
        <v>6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6</v>
      </c>
      <c r="S53" s="62">
        <f t="shared" si="17"/>
        <v>3</v>
      </c>
      <c r="T53" s="62">
        <f t="shared" si="17"/>
        <v>6</v>
      </c>
      <c r="U53" s="62">
        <f t="shared" si="17"/>
        <v>4</v>
      </c>
      <c r="V53" s="62">
        <f t="shared" si="17"/>
        <v>8</v>
      </c>
      <c r="W53" s="60">
        <f t="shared" si="16"/>
        <v>91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4</v>
      </c>
      <c r="H58" s="36">
        <v>4</v>
      </c>
      <c r="I58" s="36">
        <v>9</v>
      </c>
      <c r="J58" s="36">
        <v>7</v>
      </c>
      <c r="K58" s="36">
        <v>5</v>
      </c>
      <c r="L58" s="36">
        <v>7</v>
      </c>
      <c r="M58" s="36">
        <v>6</v>
      </c>
      <c r="N58" s="36">
        <v>9</v>
      </c>
      <c r="O58" s="36">
        <v>3</v>
      </c>
      <c r="P58" s="36">
        <v>7</v>
      </c>
      <c r="Q58" s="36">
        <v>4</v>
      </c>
      <c r="R58" s="36">
        <v>6</v>
      </c>
      <c r="S58" s="36">
        <v>5</v>
      </c>
      <c r="T58" s="36">
        <v>6</v>
      </c>
      <c r="U58" s="36">
        <v>6</v>
      </c>
      <c r="V58" s="36">
        <v>4</v>
      </c>
      <c r="W58" s="56">
        <f aca="true" t="shared" si="18" ref="W58:W63">SUM(E58:V58)</f>
        <v>104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Páltik Adam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6</v>
      </c>
      <c r="F63" s="59">
        <f t="shared" si="19"/>
        <v>6</v>
      </c>
      <c r="G63" s="59">
        <f t="shared" si="19"/>
        <v>4</v>
      </c>
      <c r="H63" s="59">
        <f t="shared" si="19"/>
        <v>4</v>
      </c>
      <c r="I63" s="59">
        <f t="shared" si="19"/>
        <v>9</v>
      </c>
      <c r="J63" s="59">
        <f t="shared" si="19"/>
        <v>7</v>
      </c>
      <c r="K63" s="59">
        <f t="shared" si="19"/>
        <v>5</v>
      </c>
      <c r="L63" s="59">
        <f t="shared" si="19"/>
        <v>7</v>
      </c>
      <c r="M63" s="59">
        <f t="shared" si="19"/>
        <v>6</v>
      </c>
      <c r="N63" s="59">
        <f t="shared" si="19"/>
        <v>9</v>
      </c>
      <c r="O63" s="59">
        <f t="shared" si="19"/>
        <v>3</v>
      </c>
      <c r="P63" s="59">
        <f t="shared" si="19"/>
        <v>7</v>
      </c>
      <c r="Q63" s="59">
        <f t="shared" si="19"/>
        <v>4</v>
      </c>
      <c r="R63" s="59">
        <f t="shared" si="19"/>
        <v>6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4</v>
      </c>
      <c r="W63" s="60">
        <f t="shared" si="18"/>
        <v>104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5</v>
      </c>
      <c r="I68" s="36">
        <v>6</v>
      </c>
      <c r="J68" s="36">
        <v>3</v>
      </c>
      <c r="K68" s="36">
        <v>5</v>
      </c>
      <c r="L68" s="36">
        <v>5</v>
      </c>
      <c r="M68" s="36">
        <v>6</v>
      </c>
      <c r="N68" s="36">
        <v>7</v>
      </c>
      <c r="O68" s="36">
        <v>5</v>
      </c>
      <c r="P68" s="36">
        <v>5</v>
      </c>
      <c r="Q68" s="36">
        <v>5</v>
      </c>
      <c r="R68" s="36">
        <v>6</v>
      </c>
      <c r="S68" s="36">
        <v>3</v>
      </c>
      <c r="T68" s="36">
        <v>6</v>
      </c>
      <c r="U68" s="36">
        <v>4</v>
      </c>
      <c r="V68" s="36">
        <v>4</v>
      </c>
      <c r="W68" s="56">
        <f aca="true" t="shared" si="20" ref="W68:W73">SUM(E68:V68)</f>
        <v>87</v>
      </c>
    </row>
    <row r="69" spans="1:23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4</v>
      </c>
      <c r="H69" s="36">
        <v>3</v>
      </c>
      <c r="I69" s="36">
        <v>7</v>
      </c>
      <c r="J69" s="36">
        <v>5</v>
      </c>
      <c r="K69" s="36">
        <v>4</v>
      </c>
      <c r="L69" s="36">
        <v>4</v>
      </c>
      <c r="M69" s="36">
        <v>5</v>
      </c>
      <c r="N69" s="36">
        <v>7</v>
      </c>
      <c r="O69" s="36">
        <v>4</v>
      </c>
      <c r="P69" s="36">
        <v>4</v>
      </c>
      <c r="Q69" s="36">
        <v>4</v>
      </c>
      <c r="R69" s="36">
        <v>5</v>
      </c>
      <c r="S69" s="36">
        <v>4</v>
      </c>
      <c r="T69" s="36">
        <v>7</v>
      </c>
      <c r="U69" s="36">
        <v>3</v>
      </c>
      <c r="V69" s="36">
        <v>4</v>
      </c>
      <c r="W69" s="56">
        <f t="shared" si="20"/>
        <v>81</v>
      </c>
    </row>
    <row r="70" spans="1:23" ht="12.75">
      <c r="A70" s="53" t="s">
        <v>7</v>
      </c>
      <c r="B70" s="106" t="str">
        <f>B18</f>
        <v>Krčmář Jaroslav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4</v>
      </c>
      <c r="F73" s="59">
        <f t="shared" si="21"/>
        <v>3</v>
      </c>
      <c r="G73" s="59">
        <f t="shared" si="21"/>
        <v>4</v>
      </c>
      <c r="H73" s="59">
        <f t="shared" si="21"/>
        <v>3</v>
      </c>
      <c r="I73" s="59">
        <f t="shared" si="21"/>
        <v>6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5</v>
      </c>
      <c r="N73" s="59">
        <f t="shared" si="21"/>
        <v>7</v>
      </c>
      <c r="O73" s="59">
        <f t="shared" si="21"/>
        <v>4</v>
      </c>
      <c r="P73" s="59">
        <f t="shared" si="21"/>
        <v>4</v>
      </c>
      <c r="Q73" s="59">
        <f t="shared" si="21"/>
        <v>4</v>
      </c>
      <c r="R73" s="59">
        <f t="shared" si="21"/>
        <v>5</v>
      </c>
      <c r="S73" s="59">
        <f t="shared" si="21"/>
        <v>3</v>
      </c>
      <c r="T73" s="59">
        <f t="shared" si="21"/>
        <v>6</v>
      </c>
      <c r="U73" s="59">
        <f t="shared" si="21"/>
        <v>3</v>
      </c>
      <c r="V73" s="59">
        <f t="shared" si="21"/>
        <v>4</v>
      </c>
      <c r="W73" s="60">
        <f t="shared" si="20"/>
        <v>76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Páltik Peter</v>
      </c>
      <c r="C90" s="121"/>
      <c r="D90" s="122" t="s">
        <v>28</v>
      </c>
      <c r="E90" s="71">
        <f aca="true" t="shared" si="24" ref="E90:V90">E33</f>
        <v>6</v>
      </c>
      <c r="F90" s="71">
        <f t="shared" si="24"/>
        <v>6</v>
      </c>
      <c r="G90" s="71">
        <f t="shared" si="24"/>
        <v>5</v>
      </c>
      <c r="H90" s="71">
        <f t="shared" si="24"/>
        <v>4</v>
      </c>
      <c r="I90" s="71">
        <f t="shared" si="24"/>
        <v>8</v>
      </c>
      <c r="J90" s="71">
        <f t="shared" si="24"/>
        <v>5</v>
      </c>
      <c r="K90" s="71">
        <f t="shared" si="24"/>
        <v>4</v>
      </c>
      <c r="L90" s="71">
        <f t="shared" si="24"/>
        <v>9</v>
      </c>
      <c r="M90" s="71">
        <f t="shared" si="24"/>
        <v>7</v>
      </c>
      <c r="N90" s="71">
        <f t="shared" si="24"/>
        <v>6</v>
      </c>
      <c r="O90" s="71">
        <f t="shared" si="24"/>
        <v>3</v>
      </c>
      <c r="P90" s="71">
        <f t="shared" si="24"/>
        <v>8</v>
      </c>
      <c r="Q90" s="71">
        <f t="shared" si="24"/>
        <v>5</v>
      </c>
      <c r="R90" s="71">
        <f t="shared" si="24"/>
        <v>6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71">
        <f t="shared" si="24"/>
        <v>6</v>
      </c>
      <c r="W90" s="56">
        <f aca="true" t="shared" si="25" ref="W90:W95">SUM(E90:V90)</f>
        <v>105</v>
      </c>
    </row>
    <row r="91" spans="1:23" ht="13.5" thickBot="1">
      <c r="A91" s="72">
        <v>2</v>
      </c>
      <c r="B91" s="123" t="str">
        <f>B40</f>
        <v>Páltiková Silvia</v>
      </c>
      <c r="C91" s="123"/>
      <c r="D91" s="122"/>
      <c r="E91" s="65">
        <f aca="true" t="shared" si="26" ref="E91:V91">E43</f>
        <v>6</v>
      </c>
      <c r="F91" s="65">
        <f t="shared" si="26"/>
        <v>6</v>
      </c>
      <c r="G91" s="65">
        <f t="shared" si="26"/>
        <v>5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5</v>
      </c>
      <c r="M91" s="65">
        <f t="shared" si="26"/>
        <v>7</v>
      </c>
      <c r="N91" s="65">
        <f t="shared" si="26"/>
        <v>8</v>
      </c>
      <c r="O91" s="65">
        <f t="shared" si="26"/>
        <v>2</v>
      </c>
      <c r="P91" s="65">
        <f t="shared" si="26"/>
        <v>7</v>
      </c>
      <c r="Q91" s="65">
        <f t="shared" si="26"/>
        <v>5</v>
      </c>
      <c r="R91" s="65">
        <f t="shared" si="26"/>
        <v>5</v>
      </c>
      <c r="S91" s="65">
        <f t="shared" si="26"/>
        <v>6</v>
      </c>
      <c r="T91" s="65">
        <f t="shared" si="26"/>
        <v>5</v>
      </c>
      <c r="U91" s="65">
        <f t="shared" si="26"/>
        <v>6</v>
      </c>
      <c r="V91" s="65">
        <f t="shared" si="26"/>
        <v>5</v>
      </c>
      <c r="W91" s="56">
        <f t="shared" si="25"/>
        <v>100</v>
      </c>
    </row>
    <row r="92" spans="1:23" ht="13.5" thickBot="1">
      <c r="A92" s="72">
        <v>3</v>
      </c>
      <c r="B92" s="123" t="str">
        <f>B50</f>
        <v>Páltik Samuel</v>
      </c>
      <c r="C92" s="123"/>
      <c r="D92" s="122"/>
      <c r="E92" s="65">
        <f aca="true" t="shared" si="27" ref="E92:V92">E53</f>
        <v>8</v>
      </c>
      <c r="F92" s="65">
        <f t="shared" si="27"/>
        <v>4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4</v>
      </c>
      <c r="K92" s="65">
        <f t="shared" si="27"/>
        <v>4</v>
      </c>
      <c r="L92" s="65">
        <f t="shared" si="27"/>
        <v>5</v>
      </c>
      <c r="M92" s="65">
        <f t="shared" si="27"/>
        <v>6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6</v>
      </c>
      <c r="S92" s="65">
        <f t="shared" si="27"/>
        <v>3</v>
      </c>
      <c r="T92" s="65">
        <f t="shared" si="27"/>
        <v>6</v>
      </c>
      <c r="U92" s="65">
        <f t="shared" si="27"/>
        <v>4</v>
      </c>
      <c r="V92" s="65">
        <f t="shared" si="27"/>
        <v>8</v>
      </c>
      <c r="W92" s="56">
        <f t="shared" si="25"/>
        <v>91</v>
      </c>
    </row>
    <row r="93" spans="1:23" ht="13.5" thickBot="1">
      <c r="A93" s="72">
        <v>4</v>
      </c>
      <c r="B93" s="123" t="str">
        <f>B60</f>
        <v>Páltik Adam</v>
      </c>
      <c r="C93" s="123"/>
      <c r="D93" s="122"/>
      <c r="E93" s="65">
        <f aca="true" t="shared" si="28" ref="E93:V93">E63</f>
        <v>6</v>
      </c>
      <c r="F93" s="65">
        <f t="shared" si="28"/>
        <v>6</v>
      </c>
      <c r="G93" s="65">
        <f t="shared" si="28"/>
        <v>4</v>
      </c>
      <c r="H93" s="65">
        <f t="shared" si="28"/>
        <v>4</v>
      </c>
      <c r="I93" s="65">
        <f t="shared" si="28"/>
        <v>9</v>
      </c>
      <c r="J93" s="65">
        <f t="shared" si="28"/>
        <v>7</v>
      </c>
      <c r="K93" s="65">
        <f t="shared" si="28"/>
        <v>5</v>
      </c>
      <c r="L93" s="65">
        <f t="shared" si="28"/>
        <v>7</v>
      </c>
      <c r="M93" s="65">
        <f t="shared" si="28"/>
        <v>6</v>
      </c>
      <c r="N93" s="65">
        <f t="shared" si="28"/>
        <v>9</v>
      </c>
      <c r="O93" s="65">
        <f t="shared" si="28"/>
        <v>3</v>
      </c>
      <c r="P93" s="65">
        <f t="shared" si="28"/>
        <v>7</v>
      </c>
      <c r="Q93" s="65">
        <f t="shared" si="28"/>
        <v>4</v>
      </c>
      <c r="R93" s="65">
        <f t="shared" si="28"/>
        <v>6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65">
        <f t="shared" si="28"/>
        <v>4</v>
      </c>
      <c r="W93" s="56">
        <f t="shared" si="25"/>
        <v>104</v>
      </c>
    </row>
    <row r="94" spans="1:23" ht="13.5" thickBot="1">
      <c r="A94" s="72">
        <v>5</v>
      </c>
      <c r="B94" s="123" t="str">
        <f>B70</f>
        <v>Krčmář Jaroslav</v>
      </c>
      <c r="C94" s="123"/>
      <c r="D94" s="122"/>
      <c r="E94" s="65">
        <f aca="true" t="shared" si="29" ref="E94:V94">E73</f>
        <v>4</v>
      </c>
      <c r="F94" s="65">
        <f t="shared" si="29"/>
        <v>3</v>
      </c>
      <c r="G94" s="65">
        <f t="shared" si="29"/>
        <v>4</v>
      </c>
      <c r="H94" s="65">
        <f t="shared" si="29"/>
        <v>3</v>
      </c>
      <c r="I94" s="65">
        <f t="shared" si="29"/>
        <v>6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5</v>
      </c>
      <c r="N94" s="65">
        <f t="shared" si="29"/>
        <v>7</v>
      </c>
      <c r="O94" s="65">
        <f t="shared" si="29"/>
        <v>4</v>
      </c>
      <c r="P94" s="65">
        <f t="shared" si="29"/>
        <v>4</v>
      </c>
      <c r="Q94" s="65">
        <f t="shared" si="29"/>
        <v>4</v>
      </c>
      <c r="R94" s="65">
        <f t="shared" si="29"/>
        <v>5</v>
      </c>
      <c r="S94" s="65">
        <f t="shared" si="29"/>
        <v>3</v>
      </c>
      <c r="T94" s="65">
        <f t="shared" si="29"/>
        <v>6</v>
      </c>
      <c r="U94" s="65">
        <f t="shared" si="29"/>
        <v>3</v>
      </c>
      <c r="V94" s="65">
        <f t="shared" si="29"/>
        <v>4</v>
      </c>
      <c r="W94" s="56">
        <f t="shared" si="25"/>
        <v>76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8">
      <selection activeCell="AB74" sqref="AB74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</v>
      </c>
      <c r="C6" s="29">
        <v>11.1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</v>
      </c>
      <c r="C9" s="29">
        <v>11.5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13.3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5" t="s">
        <v>7</v>
      </c>
      <c r="B30" s="106" t="str">
        <f>B6</f>
        <v> 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6" t="str">
        <f>B9</f>
        <v> 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6" t="str">
        <f>B12</f>
        <v> 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 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 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 </v>
      </c>
      <c r="C90" s="121"/>
      <c r="D90" s="122" t="s">
        <v>28</v>
      </c>
      <c r="E90" s="71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71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23" t="str">
        <f>B40</f>
        <v> </v>
      </c>
      <c r="C91" s="123"/>
      <c r="D91" s="12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23" t="str">
        <f>B50</f>
        <v> </v>
      </c>
      <c r="C92" s="123"/>
      <c r="D92" s="122"/>
      <c r="E92" s="65">
        <f aca="true" t="shared" si="27" ref="E92:V92">E53</f>
        <v>0</v>
      </c>
      <c r="F92" s="65">
        <f t="shared" si="27"/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65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23" t="str">
        <f>B60</f>
        <v> </v>
      </c>
      <c r="C93" s="123"/>
      <c r="D93" s="12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23" t="str">
        <f>B70</f>
        <v> </v>
      </c>
      <c r="C94" s="123"/>
      <c r="D94" s="12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24" t="str">
        <f>B80</f>
        <v> </v>
      </c>
      <c r="C95" s="124"/>
      <c r="D95" s="12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">
      <selection activeCell="E33" sqref="E33:W3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46</v>
      </c>
      <c r="C6" s="29">
        <v>15.9</v>
      </c>
      <c r="D6" s="30">
        <f>IF(C6="ZK",$X$3,ROUND(SUM(C6*$A$2/$C$2-($W$2-$B$2)),0))</f>
        <v>19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3</v>
      </c>
      <c r="J6" s="30">
        <f t="shared" si="0"/>
        <v>2</v>
      </c>
      <c r="K6" s="30">
        <f t="shared" si="0"/>
        <v>1</v>
      </c>
      <c r="L6" s="30">
        <f t="shared" si="0"/>
        <v>1</v>
      </c>
      <c r="M6" s="30">
        <f t="shared" si="0"/>
        <v>4</v>
      </c>
      <c r="N6" s="30">
        <f t="shared" si="0"/>
        <v>0</v>
      </c>
      <c r="O6" s="30">
        <f t="shared" si="0"/>
        <v>3</v>
      </c>
      <c r="P6" s="30">
        <f t="shared" si="0"/>
        <v>2</v>
      </c>
      <c r="Q6" s="30">
        <f t="shared" si="0"/>
        <v>3</v>
      </c>
      <c r="R6" s="30">
        <f t="shared" si="0"/>
        <v>3</v>
      </c>
      <c r="S6" s="30">
        <f t="shared" si="0"/>
        <v>1</v>
      </c>
      <c r="T6" s="30">
        <f t="shared" si="0"/>
        <v>2</v>
      </c>
      <c r="U6" s="30">
        <f t="shared" si="0"/>
        <v>0</v>
      </c>
      <c r="V6" s="30">
        <f t="shared" si="0"/>
        <v>1</v>
      </c>
      <c r="W6" s="30">
        <f>SUM(E6:V6)</f>
        <v>34</v>
      </c>
      <c r="X6" s="31">
        <f>IF(C6&gt;-50,IF(X7=TRUE,"s",SUM(E7:V7)),"z")</f>
        <v>93</v>
      </c>
      <c r="Y6" s="31">
        <f>IF(X7=TRUE,"s",SUM(N7:V7))</f>
        <v>48</v>
      </c>
      <c r="Z6" s="31">
        <f>IF(X7=TRUE,"s",SUM(Q7:W7))</f>
        <v>32</v>
      </c>
      <c r="AA6" s="31">
        <f>IF(X7=TRUE,"s",SUM(T7:V7))</f>
        <v>19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5</v>
      </c>
      <c r="H7" s="36">
        <v>4</v>
      </c>
      <c r="I7" s="36">
        <v>6</v>
      </c>
      <c r="J7" s="36">
        <v>4</v>
      </c>
      <c r="K7" s="36">
        <v>6</v>
      </c>
      <c r="L7" s="36">
        <v>6</v>
      </c>
      <c r="M7" s="36">
        <v>4</v>
      </c>
      <c r="N7" s="36">
        <v>8</v>
      </c>
      <c r="O7" s="36">
        <v>3</v>
      </c>
      <c r="P7" s="36">
        <v>5</v>
      </c>
      <c r="Q7" s="36">
        <v>4</v>
      </c>
      <c r="R7" s="36">
        <v>4</v>
      </c>
      <c r="S7" s="36">
        <v>5</v>
      </c>
      <c r="T7" s="36">
        <v>6</v>
      </c>
      <c r="U7" s="36">
        <v>7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13.8</v>
      </c>
      <c r="D9" s="30">
        <f>IF(C9="ZK",$X$3,ROUND(SUM(C9*$A$2/$C$2-($W$2-$B$2)),0))</f>
        <v>16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68</v>
      </c>
      <c r="C12" s="29">
        <v>11.2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2</v>
      </c>
      <c r="H12" s="30">
        <f t="shared" si="4"/>
        <v>4</v>
      </c>
      <c r="I12" s="30">
        <f t="shared" si="4"/>
        <v>3</v>
      </c>
      <c r="J12" s="30">
        <f t="shared" si="4"/>
        <v>3</v>
      </c>
      <c r="K12" s="30">
        <f t="shared" si="4"/>
        <v>1</v>
      </c>
      <c r="L12" s="30">
        <f t="shared" si="4"/>
        <v>1</v>
      </c>
      <c r="M12" s="30">
        <f t="shared" si="4"/>
        <v>1</v>
      </c>
      <c r="N12" s="30">
        <f t="shared" si="4"/>
        <v>0</v>
      </c>
      <c r="O12" s="30">
        <f t="shared" si="4"/>
        <v>3</v>
      </c>
      <c r="P12" s="30">
        <f t="shared" si="4"/>
        <v>2</v>
      </c>
      <c r="Q12" s="30">
        <f t="shared" si="4"/>
        <v>1</v>
      </c>
      <c r="R12" s="30">
        <f t="shared" si="4"/>
        <v>2</v>
      </c>
      <c r="S12" s="30">
        <f t="shared" si="4"/>
        <v>2</v>
      </c>
      <c r="T12" s="30">
        <f t="shared" si="4"/>
        <v>2</v>
      </c>
      <c r="U12" s="30">
        <f t="shared" si="4"/>
        <v>2</v>
      </c>
      <c r="V12" s="30">
        <f t="shared" si="4"/>
        <v>0</v>
      </c>
      <c r="W12" s="30">
        <f>SUM(E12:V12)</f>
        <v>32</v>
      </c>
      <c r="X12" s="31">
        <f>IF(C12&gt;-50,IF(X13=TRUE,"s",SUM(E13:V13)),"z")</f>
        <v>89</v>
      </c>
      <c r="Y12" s="31">
        <f>IF(X13=TRUE,"s",SUM(N13:V13))</f>
        <v>46</v>
      </c>
      <c r="Z12" s="31">
        <f>IF(X13=TRUE,"s",SUM(Q13:W13))</f>
        <v>30</v>
      </c>
      <c r="AA12" s="31">
        <f>IF(X13=TRUE,"s",SUM(T13:V13))</f>
        <v>17</v>
      </c>
      <c r="AB12" s="31">
        <f>IF(X13=TRUE,"s",SUM(V13))</f>
        <v>7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4</v>
      </c>
      <c r="G13" s="36">
        <v>4</v>
      </c>
      <c r="H13" s="36">
        <v>2</v>
      </c>
      <c r="I13" s="36">
        <v>5</v>
      </c>
      <c r="J13" s="36">
        <v>3</v>
      </c>
      <c r="K13" s="36">
        <v>5</v>
      </c>
      <c r="L13" s="36">
        <v>6</v>
      </c>
      <c r="M13" s="36">
        <v>7</v>
      </c>
      <c r="N13" s="36">
        <v>8</v>
      </c>
      <c r="O13" s="36">
        <v>3</v>
      </c>
      <c r="P13" s="36">
        <v>5</v>
      </c>
      <c r="Q13" s="36">
        <v>5</v>
      </c>
      <c r="R13" s="36">
        <v>5</v>
      </c>
      <c r="S13" s="36">
        <v>3</v>
      </c>
      <c r="T13" s="36">
        <v>6</v>
      </c>
      <c r="U13" s="36">
        <v>4</v>
      </c>
      <c r="V13" s="36">
        <v>7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47</v>
      </c>
      <c r="C15" s="29">
        <v>24.9</v>
      </c>
      <c r="D15" s="30">
        <f>IF(C15="ZK",$X$3,ROUND(SUM(C15*$A$2/$C$2-($W$2-$B$2)),0))</f>
        <v>30</v>
      </c>
      <c r="E15" s="30">
        <f aca="true" t="shared" si="6" ref="E15:V15">IF(E16="s",0,IF(E17-E16+E$2&lt;0,0,E17-E16+E$2))</f>
        <v>3</v>
      </c>
      <c r="F15" s="30">
        <f t="shared" si="6"/>
        <v>0</v>
      </c>
      <c r="G15" s="30">
        <f t="shared" si="6"/>
        <v>0</v>
      </c>
      <c r="H15" s="30">
        <f t="shared" si="6"/>
        <v>1</v>
      </c>
      <c r="I15" s="30">
        <f t="shared" si="6"/>
        <v>2</v>
      </c>
      <c r="J15" s="30">
        <f t="shared" si="6"/>
        <v>0</v>
      </c>
      <c r="K15" s="30">
        <f t="shared" si="6"/>
        <v>1</v>
      </c>
      <c r="L15" s="30">
        <f t="shared" si="6"/>
        <v>2</v>
      </c>
      <c r="M15" s="30">
        <f t="shared" si="6"/>
        <v>0</v>
      </c>
      <c r="N15" s="30">
        <f t="shared" si="6"/>
        <v>2</v>
      </c>
      <c r="O15" s="30">
        <f t="shared" si="6"/>
        <v>3</v>
      </c>
      <c r="P15" s="30">
        <f t="shared" si="6"/>
        <v>0</v>
      </c>
      <c r="Q15" s="30">
        <f t="shared" si="6"/>
        <v>0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2</v>
      </c>
      <c r="W15" s="30">
        <f>SUM(E15:V15)</f>
        <v>23</v>
      </c>
      <c r="X15" s="31">
        <f>IF(C15&gt;-50,IF(X16=TRUE,"s",SUM(E16:V16)),"z")</f>
        <v>128</v>
      </c>
      <c r="Y15" s="31">
        <f>IF(X16=TRUE,"s",SUM(N16:V16))</f>
        <v>55</v>
      </c>
      <c r="Z15" s="31">
        <f>IF(X16=TRUE,"s",SUM(Q16:W16))</f>
        <v>36</v>
      </c>
      <c r="AA15" s="31">
        <f>IF(X16=TRUE,"s",SUM(T16:V16))</f>
        <v>19</v>
      </c>
      <c r="AB15" s="31">
        <f>IF(X16=TRUE,"s",SUM(V16))</f>
        <v>6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11</v>
      </c>
      <c r="G16" s="36">
        <v>11</v>
      </c>
      <c r="H16" s="36">
        <v>5</v>
      </c>
      <c r="I16" s="36">
        <v>7</v>
      </c>
      <c r="J16" s="36">
        <v>11</v>
      </c>
      <c r="K16" s="36">
        <v>6</v>
      </c>
      <c r="L16" s="36">
        <v>6</v>
      </c>
      <c r="M16" s="36">
        <v>11</v>
      </c>
      <c r="N16" s="36">
        <v>7</v>
      </c>
      <c r="O16" s="36">
        <v>4</v>
      </c>
      <c r="P16" s="36">
        <v>8</v>
      </c>
      <c r="Q16" s="36">
        <v>7</v>
      </c>
      <c r="R16" s="36">
        <v>6</v>
      </c>
      <c r="S16" s="36">
        <v>4</v>
      </c>
      <c r="T16" s="36">
        <v>7</v>
      </c>
      <c r="U16" s="36">
        <v>6</v>
      </c>
      <c r="V16" s="36">
        <v>6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4</v>
      </c>
      <c r="K17" s="43">
        <f t="shared" si="7"/>
        <v>3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3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57</v>
      </c>
      <c r="C18" s="29">
        <v>15.1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2</v>
      </c>
      <c r="H18" s="30">
        <f t="shared" si="8"/>
        <v>1</v>
      </c>
      <c r="I18" s="30">
        <f t="shared" si="8"/>
        <v>1</v>
      </c>
      <c r="J18" s="30">
        <f t="shared" si="8"/>
        <v>3</v>
      </c>
      <c r="K18" s="30">
        <f t="shared" si="8"/>
        <v>3</v>
      </c>
      <c r="L18" s="30">
        <f t="shared" si="8"/>
        <v>0</v>
      </c>
      <c r="M18" s="30">
        <f t="shared" si="8"/>
        <v>3</v>
      </c>
      <c r="N18" s="30">
        <f t="shared" si="8"/>
        <v>1</v>
      </c>
      <c r="O18" s="30">
        <f t="shared" si="8"/>
        <v>1</v>
      </c>
      <c r="P18" s="30">
        <f t="shared" si="8"/>
        <v>0</v>
      </c>
      <c r="Q18" s="30">
        <f t="shared" si="8"/>
        <v>3</v>
      </c>
      <c r="R18" s="30">
        <f t="shared" si="8"/>
        <v>0</v>
      </c>
      <c r="S18" s="30">
        <f t="shared" si="8"/>
        <v>0</v>
      </c>
      <c r="T18" s="30">
        <f t="shared" si="8"/>
        <v>2</v>
      </c>
      <c r="U18" s="30">
        <f t="shared" si="8"/>
        <v>2</v>
      </c>
      <c r="V18" s="30">
        <f t="shared" si="8"/>
        <v>3</v>
      </c>
      <c r="W18" s="30">
        <f>SUM(E18:V18)</f>
        <v>27</v>
      </c>
      <c r="X18" s="31">
        <f>IF(C18&gt;-50,IF(X19=TRUE,"s",SUM(E19:V19)),"z")</f>
        <v>103</v>
      </c>
      <c r="Y18" s="31">
        <f>IF(X19=TRUE,"s",SUM(N19:V19))</f>
        <v>55</v>
      </c>
      <c r="Z18" s="31">
        <f>IF(X19=TRUE,"s",SUM(Q19:W19))</f>
        <v>32</v>
      </c>
      <c r="AA18" s="31">
        <f>IF(X19=TRUE,"s",SUM(T19:V19))</f>
        <v>15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5</v>
      </c>
      <c r="G19" s="36">
        <v>5</v>
      </c>
      <c r="H19" s="36">
        <v>5</v>
      </c>
      <c r="I19" s="36">
        <v>7</v>
      </c>
      <c r="J19" s="36">
        <v>3</v>
      </c>
      <c r="K19" s="36">
        <v>4</v>
      </c>
      <c r="L19" s="36">
        <v>7</v>
      </c>
      <c r="M19" s="36">
        <v>5</v>
      </c>
      <c r="N19" s="36">
        <v>7</v>
      </c>
      <c r="O19" s="36">
        <v>5</v>
      </c>
      <c r="P19" s="36">
        <v>11</v>
      </c>
      <c r="Q19" s="36">
        <v>4</v>
      </c>
      <c r="R19" s="36">
        <v>7</v>
      </c>
      <c r="S19" s="36">
        <v>6</v>
      </c>
      <c r="T19" s="36">
        <v>6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7" t="s">
        <v>120</v>
      </c>
      <c r="C21" s="29">
        <v>3.9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0</v>
      </c>
      <c r="F21" s="30">
        <f t="shared" si="10"/>
        <v>3</v>
      </c>
      <c r="G21" s="30">
        <f t="shared" si="10"/>
        <v>2</v>
      </c>
      <c r="H21" s="30">
        <f t="shared" si="10"/>
        <v>1</v>
      </c>
      <c r="I21" s="30">
        <f t="shared" si="10"/>
        <v>3</v>
      </c>
      <c r="J21" s="30">
        <f t="shared" si="10"/>
        <v>2</v>
      </c>
      <c r="K21" s="30">
        <f t="shared" si="10"/>
        <v>1</v>
      </c>
      <c r="L21" s="30">
        <f t="shared" si="10"/>
        <v>0</v>
      </c>
      <c r="M21" s="30">
        <f t="shared" si="10"/>
        <v>2</v>
      </c>
      <c r="N21" s="30">
        <f t="shared" si="10"/>
        <v>3</v>
      </c>
      <c r="O21" s="30">
        <f t="shared" si="10"/>
        <v>1</v>
      </c>
      <c r="P21" s="30">
        <f t="shared" si="10"/>
        <v>2</v>
      </c>
      <c r="Q21" s="30">
        <f t="shared" si="10"/>
        <v>3</v>
      </c>
      <c r="R21" s="30">
        <f t="shared" si="10"/>
        <v>3</v>
      </c>
      <c r="S21" s="30">
        <f t="shared" si="10"/>
        <v>2</v>
      </c>
      <c r="T21" s="30">
        <f t="shared" si="10"/>
        <v>1</v>
      </c>
      <c r="U21" s="30">
        <f t="shared" si="10"/>
        <v>2</v>
      </c>
      <c r="V21" s="30">
        <f t="shared" si="10"/>
        <v>2</v>
      </c>
      <c r="W21" s="30">
        <f>SUM(E21:V21)</f>
        <v>33</v>
      </c>
      <c r="X21" s="31">
        <f>IF(C21&gt;-50,IF(X22=TRUE,"s",SUM(E22:V22)),"z")</f>
        <v>80</v>
      </c>
      <c r="Y21" s="31">
        <f>IF(X22=TRUE,"s",SUM(N22:V22))</f>
        <v>37</v>
      </c>
      <c r="Z21" s="31">
        <f>IF(X22=TRUE,"s",SUM(Q22:W22))</f>
        <v>24</v>
      </c>
      <c r="AA21" s="31">
        <f>IF(X22=TRUE,"s",SUM(T22:V22))</f>
        <v>14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7</v>
      </c>
      <c r="F22" s="36">
        <v>4</v>
      </c>
      <c r="G22" s="36">
        <v>4</v>
      </c>
      <c r="H22" s="36">
        <v>4</v>
      </c>
      <c r="I22" s="36">
        <v>5</v>
      </c>
      <c r="J22" s="36">
        <v>3</v>
      </c>
      <c r="K22" s="36">
        <v>5</v>
      </c>
      <c r="L22" s="36">
        <v>6</v>
      </c>
      <c r="M22" s="36">
        <v>5</v>
      </c>
      <c r="N22" s="36">
        <v>4</v>
      </c>
      <c r="O22" s="36">
        <v>4</v>
      </c>
      <c r="P22" s="36">
        <v>5</v>
      </c>
      <c r="Q22" s="36">
        <v>3</v>
      </c>
      <c r="R22" s="36">
        <v>4</v>
      </c>
      <c r="S22" s="36">
        <v>3</v>
      </c>
      <c r="T22" s="36">
        <v>6</v>
      </c>
      <c r="U22" s="36">
        <v>4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2</v>
      </c>
      <c r="I23" s="43">
        <f t="shared" si="11"/>
        <v>3</v>
      </c>
      <c r="J23" s="43">
        <f t="shared" si="11"/>
        <v>2</v>
      </c>
      <c r="K23" s="43">
        <f t="shared" si="11"/>
        <v>2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8</v>
      </c>
      <c r="F28" s="36">
        <v>6</v>
      </c>
      <c r="G28" s="36">
        <v>4</v>
      </c>
      <c r="H28" s="36">
        <v>4</v>
      </c>
      <c r="I28" s="36">
        <v>5</v>
      </c>
      <c r="J28" s="36">
        <v>6</v>
      </c>
      <c r="K28" s="36">
        <v>5</v>
      </c>
      <c r="L28" s="36">
        <v>6</v>
      </c>
      <c r="M28" s="36">
        <v>6</v>
      </c>
      <c r="N28" s="36">
        <v>6</v>
      </c>
      <c r="O28" s="36">
        <v>4</v>
      </c>
      <c r="P28" s="36">
        <v>5</v>
      </c>
      <c r="Q28" s="36">
        <v>6</v>
      </c>
      <c r="R28" s="36">
        <v>7</v>
      </c>
      <c r="S28" s="36">
        <v>6</v>
      </c>
      <c r="T28" s="36">
        <v>5</v>
      </c>
      <c r="U28" s="36">
        <v>5</v>
      </c>
      <c r="V28" s="36">
        <v>5</v>
      </c>
      <c r="W28" s="56">
        <f aca="true" t="shared" si="12" ref="W28:W33">SUM(E28:V28)</f>
        <v>99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4</v>
      </c>
      <c r="I29" s="36">
        <v>6</v>
      </c>
      <c r="J29" s="36">
        <v>4</v>
      </c>
      <c r="K29" s="36">
        <v>6</v>
      </c>
      <c r="L29" s="36">
        <v>6</v>
      </c>
      <c r="M29" s="36">
        <v>4</v>
      </c>
      <c r="N29" s="36">
        <v>8</v>
      </c>
      <c r="O29" s="36">
        <v>3</v>
      </c>
      <c r="P29" s="36">
        <v>5</v>
      </c>
      <c r="Q29" s="36">
        <v>4</v>
      </c>
      <c r="R29" s="36">
        <v>4</v>
      </c>
      <c r="S29" s="36">
        <v>5</v>
      </c>
      <c r="T29" s="36">
        <v>6</v>
      </c>
      <c r="U29" s="36">
        <v>7</v>
      </c>
      <c r="V29" s="36">
        <v>6</v>
      </c>
      <c r="W29" s="56">
        <f t="shared" si="12"/>
        <v>93</v>
      </c>
    </row>
    <row r="30" spans="1:23" ht="12.75">
      <c r="A30" s="105" t="s">
        <v>7</v>
      </c>
      <c r="B30" s="106" t="str">
        <f>B6</f>
        <v>Zoričák Ladislav st.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4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5</v>
      </c>
      <c r="L33" s="62">
        <f t="shared" si="13"/>
        <v>6</v>
      </c>
      <c r="M33" s="62">
        <f t="shared" si="13"/>
        <v>4</v>
      </c>
      <c r="N33" s="62">
        <f t="shared" si="13"/>
        <v>6</v>
      </c>
      <c r="O33" s="62">
        <f t="shared" si="13"/>
        <v>3</v>
      </c>
      <c r="P33" s="62">
        <f t="shared" si="13"/>
        <v>5</v>
      </c>
      <c r="Q33" s="62">
        <f t="shared" si="13"/>
        <v>4</v>
      </c>
      <c r="R33" s="62">
        <f t="shared" si="13"/>
        <v>4</v>
      </c>
      <c r="S33" s="62">
        <f t="shared" si="13"/>
        <v>5</v>
      </c>
      <c r="T33" s="62">
        <f t="shared" si="13"/>
        <v>5</v>
      </c>
      <c r="U33" s="62">
        <f t="shared" si="13"/>
        <v>5</v>
      </c>
      <c r="V33" s="62">
        <f t="shared" si="13"/>
        <v>5</v>
      </c>
      <c r="W33" s="60">
        <f t="shared" si="12"/>
        <v>84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6" t="str">
        <f>B9</f>
        <v>Miško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4</v>
      </c>
      <c r="G49" s="36">
        <v>4</v>
      </c>
      <c r="H49" s="36">
        <v>2</v>
      </c>
      <c r="I49" s="36">
        <v>5</v>
      </c>
      <c r="J49" s="36">
        <v>3</v>
      </c>
      <c r="K49" s="36">
        <v>5</v>
      </c>
      <c r="L49" s="36">
        <v>6</v>
      </c>
      <c r="M49" s="36">
        <v>7</v>
      </c>
      <c r="N49" s="36">
        <v>8</v>
      </c>
      <c r="O49" s="36">
        <v>3</v>
      </c>
      <c r="P49" s="36">
        <v>5</v>
      </c>
      <c r="Q49" s="36">
        <v>5</v>
      </c>
      <c r="R49" s="36">
        <v>5</v>
      </c>
      <c r="S49" s="36">
        <v>3</v>
      </c>
      <c r="T49" s="36">
        <v>6</v>
      </c>
      <c r="U49" s="36">
        <v>4</v>
      </c>
      <c r="V49" s="36">
        <v>7</v>
      </c>
      <c r="W49" s="56">
        <f t="shared" si="16"/>
        <v>89</v>
      </c>
    </row>
    <row r="50" spans="1:23" ht="12.75">
      <c r="A50" s="53" t="s">
        <v>7</v>
      </c>
      <c r="B50" s="106" t="str">
        <f>B12</f>
        <v>Lizák Lubomír</v>
      </c>
      <c r="C50" s="54">
        <v>3</v>
      </c>
      <c r="D50" s="55"/>
      <c r="E50" s="36">
        <v>6</v>
      </c>
      <c r="F50" s="36">
        <v>5</v>
      </c>
      <c r="G50" s="36">
        <v>5</v>
      </c>
      <c r="H50" s="36">
        <v>3</v>
      </c>
      <c r="I50" s="36">
        <v>5</v>
      </c>
      <c r="J50" s="36">
        <v>4</v>
      </c>
      <c r="K50" s="36">
        <v>5</v>
      </c>
      <c r="L50" s="36">
        <v>6</v>
      </c>
      <c r="M50" s="36">
        <v>7</v>
      </c>
      <c r="N50" s="36">
        <v>5</v>
      </c>
      <c r="O50" s="36">
        <v>5</v>
      </c>
      <c r="P50" s="36">
        <v>5</v>
      </c>
      <c r="Q50" s="36">
        <v>3</v>
      </c>
      <c r="R50" s="36">
        <v>4</v>
      </c>
      <c r="S50" s="36">
        <v>3</v>
      </c>
      <c r="T50" s="36">
        <v>5</v>
      </c>
      <c r="U50" s="36">
        <v>4</v>
      </c>
      <c r="V50" s="36">
        <v>5</v>
      </c>
      <c r="W50" s="56">
        <f t="shared" si="16"/>
        <v>85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4</v>
      </c>
      <c r="H53" s="62">
        <f t="shared" si="17"/>
        <v>2</v>
      </c>
      <c r="I53" s="62">
        <f t="shared" si="17"/>
        <v>5</v>
      </c>
      <c r="J53" s="62">
        <f t="shared" si="17"/>
        <v>3</v>
      </c>
      <c r="K53" s="62">
        <f t="shared" si="17"/>
        <v>5</v>
      </c>
      <c r="L53" s="62">
        <f t="shared" si="17"/>
        <v>6</v>
      </c>
      <c r="M53" s="62">
        <f t="shared" si="17"/>
        <v>7</v>
      </c>
      <c r="N53" s="62">
        <f t="shared" si="17"/>
        <v>5</v>
      </c>
      <c r="O53" s="62">
        <f t="shared" si="17"/>
        <v>3</v>
      </c>
      <c r="P53" s="62">
        <f t="shared" si="17"/>
        <v>5</v>
      </c>
      <c r="Q53" s="62">
        <f t="shared" si="17"/>
        <v>3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5</v>
      </c>
      <c r="W53" s="60">
        <f t="shared" si="16"/>
        <v>79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5</v>
      </c>
      <c r="H58" s="36">
        <v>6</v>
      </c>
      <c r="I58" s="36">
        <v>8</v>
      </c>
      <c r="J58" s="36">
        <v>4</v>
      </c>
      <c r="K58" s="36">
        <v>8</v>
      </c>
      <c r="L58" s="36">
        <v>5</v>
      </c>
      <c r="M58" s="36">
        <v>7</v>
      </c>
      <c r="N58" s="36">
        <v>7</v>
      </c>
      <c r="O58" s="36">
        <v>4</v>
      </c>
      <c r="P58" s="36">
        <v>7</v>
      </c>
      <c r="Q58" s="36">
        <v>5</v>
      </c>
      <c r="R58" s="36">
        <v>7</v>
      </c>
      <c r="S58" s="36">
        <v>5</v>
      </c>
      <c r="T58" s="36">
        <v>6</v>
      </c>
      <c r="U58" s="36">
        <v>4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11</v>
      </c>
      <c r="H59" s="36">
        <v>5</v>
      </c>
      <c r="I59" s="36">
        <v>7</v>
      </c>
      <c r="J59" s="36">
        <v>11</v>
      </c>
      <c r="K59" s="36">
        <v>6</v>
      </c>
      <c r="L59" s="36">
        <v>6</v>
      </c>
      <c r="M59" s="36">
        <v>11</v>
      </c>
      <c r="N59" s="36">
        <v>7</v>
      </c>
      <c r="O59" s="36">
        <v>4</v>
      </c>
      <c r="P59" s="36">
        <v>8</v>
      </c>
      <c r="Q59" s="36">
        <v>7</v>
      </c>
      <c r="R59" s="36">
        <v>6</v>
      </c>
      <c r="S59" s="36">
        <v>4</v>
      </c>
      <c r="T59" s="36">
        <v>7</v>
      </c>
      <c r="U59" s="36">
        <v>6</v>
      </c>
      <c r="V59" s="36">
        <v>6</v>
      </c>
      <c r="W59" s="56">
        <f t="shared" si="18"/>
        <v>128</v>
      </c>
    </row>
    <row r="60" spans="1:23" ht="12.75">
      <c r="A60" s="53" t="s">
        <v>7</v>
      </c>
      <c r="B60" s="106" t="str">
        <f>B15</f>
        <v>Ovšonka Pavol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>MIN(E58:E62)</f>
        <v>5</v>
      </c>
      <c r="F63" s="59">
        <f aca="true" t="shared" si="19" ref="E63:V63">MIN(F58:F62)</f>
        <v>6</v>
      </c>
      <c r="G63" s="59">
        <f t="shared" si="19"/>
        <v>5</v>
      </c>
      <c r="H63" s="59">
        <f t="shared" si="19"/>
        <v>5</v>
      </c>
      <c r="I63" s="59">
        <f t="shared" si="19"/>
        <v>7</v>
      </c>
      <c r="J63" s="59">
        <f t="shared" si="19"/>
        <v>4</v>
      </c>
      <c r="K63" s="59">
        <f t="shared" si="19"/>
        <v>6</v>
      </c>
      <c r="L63" s="59">
        <f t="shared" si="19"/>
        <v>5</v>
      </c>
      <c r="M63" s="59">
        <f t="shared" si="19"/>
        <v>7</v>
      </c>
      <c r="N63" s="59">
        <f t="shared" si="19"/>
        <v>7</v>
      </c>
      <c r="O63" s="59">
        <f t="shared" si="19"/>
        <v>4</v>
      </c>
      <c r="P63" s="59">
        <f t="shared" si="19"/>
        <v>7</v>
      </c>
      <c r="Q63" s="59">
        <f t="shared" si="19"/>
        <v>5</v>
      </c>
      <c r="R63" s="59">
        <f t="shared" si="19"/>
        <v>6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5</v>
      </c>
      <c r="W63" s="60">
        <f t="shared" si="18"/>
        <v>98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5</v>
      </c>
      <c r="I68" s="36">
        <v>7</v>
      </c>
      <c r="J68" s="36">
        <v>3</v>
      </c>
      <c r="K68" s="36">
        <v>4</v>
      </c>
      <c r="L68" s="36">
        <v>7</v>
      </c>
      <c r="M68" s="36">
        <v>5</v>
      </c>
      <c r="N68" s="36">
        <v>7</v>
      </c>
      <c r="O68" s="36">
        <v>5</v>
      </c>
      <c r="P68" s="36">
        <v>11</v>
      </c>
      <c r="Q68" s="36">
        <v>4</v>
      </c>
      <c r="R68" s="36">
        <v>7</v>
      </c>
      <c r="S68" s="36">
        <v>6</v>
      </c>
      <c r="T68" s="36">
        <v>6</v>
      </c>
      <c r="U68" s="36">
        <v>5</v>
      </c>
      <c r="V68" s="36">
        <v>4</v>
      </c>
      <c r="W68" s="56">
        <f aca="true" t="shared" si="20" ref="W68:W73">SUM(E68:V68)</f>
        <v>103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6" t="str">
        <f>B18</f>
        <v>Molitor Gabriel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7</v>
      </c>
      <c r="F73" s="59">
        <f t="shared" si="21"/>
        <v>5</v>
      </c>
      <c r="G73" s="59">
        <f t="shared" si="21"/>
        <v>5</v>
      </c>
      <c r="H73" s="59">
        <f t="shared" si="21"/>
        <v>5</v>
      </c>
      <c r="I73" s="59">
        <f t="shared" si="21"/>
        <v>7</v>
      </c>
      <c r="J73" s="59">
        <f t="shared" si="21"/>
        <v>3</v>
      </c>
      <c r="K73" s="59">
        <f t="shared" si="21"/>
        <v>4</v>
      </c>
      <c r="L73" s="59">
        <f t="shared" si="21"/>
        <v>7</v>
      </c>
      <c r="M73" s="59">
        <f t="shared" si="21"/>
        <v>5</v>
      </c>
      <c r="N73" s="59">
        <f t="shared" si="21"/>
        <v>7</v>
      </c>
      <c r="O73" s="59">
        <f t="shared" si="21"/>
        <v>5</v>
      </c>
      <c r="P73" s="59">
        <f t="shared" si="21"/>
        <v>11</v>
      </c>
      <c r="Q73" s="59">
        <f t="shared" si="21"/>
        <v>4</v>
      </c>
      <c r="R73" s="59">
        <f t="shared" si="21"/>
        <v>7</v>
      </c>
      <c r="S73" s="59">
        <f t="shared" si="21"/>
        <v>6</v>
      </c>
      <c r="T73" s="59">
        <f t="shared" si="21"/>
        <v>6</v>
      </c>
      <c r="U73" s="59">
        <f t="shared" si="21"/>
        <v>5</v>
      </c>
      <c r="V73" s="59">
        <f t="shared" si="21"/>
        <v>4</v>
      </c>
      <c r="W73" s="60">
        <f t="shared" si="20"/>
        <v>103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7</v>
      </c>
      <c r="F79" s="36">
        <v>4</v>
      </c>
      <c r="G79" s="36">
        <v>4</v>
      </c>
      <c r="H79" s="36">
        <v>4</v>
      </c>
      <c r="I79" s="36">
        <v>5</v>
      </c>
      <c r="J79" s="36">
        <v>3</v>
      </c>
      <c r="K79" s="36">
        <v>5</v>
      </c>
      <c r="L79" s="36">
        <v>6</v>
      </c>
      <c r="M79" s="36">
        <v>5</v>
      </c>
      <c r="N79" s="36">
        <v>4</v>
      </c>
      <c r="O79" s="36">
        <v>4</v>
      </c>
      <c r="P79" s="36">
        <v>5</v>
      </c>
      <c r="Q79" s="36">
        <v>3</v>
      </c>
      <c r="R79" s="36">
        <v>4</v>
      </c>
      <c r="S79" s="36">
        <v>3</v>
      </c>
      <c r="T79" s="36">
        <v>6</v>
      </c>
      <c r="U79" s="36">
        <v>4</v>
      </c>
      <c r="V79" s="36">
        <v>4</v>
      </c>
      <c r="W79" s="56">
        <f t="shared" si="22"/>
        <v>80</v>
      </c>
    </row>
    <row r="80" spans="1:23" ht="12.75">
      <c r="A80" s="53" t="s">
        <v>7</v>
      </c>
      <c r="B80" s="106" t="str">
        <f>B21</f>
        <v>Puchmelter Adam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7</v>
      </c>
      <c r="F83" s="59">
        <f t="shared" si="23"/>
        <v>4</v>
      </c>
      <c r="G83" s="59">
        <f t="shared" si="23"/>
        <v>4</v>
      </c>
      <c r="H83" s="59">
        <f t="shared" si="23"/>
        <v>4</v>
      </c>
      <c r="I83" s="59">
        <f t="shared" si="23"/>
        <v>5</v>
      </c>
      <c r="J83" s="59">
        <f t="shared" si="23"/>
        <v>3</v>
      </c>
      <c r="K83" s="59">
        <f t="shared" si="23"/>
        <v>5</v>
      </c>
      <c r="L83" s="59">
        <f t="shared" si="23"/>
        <v>6</v>
      </c>
      <c r="M83" s="59">
        <f t="shared" si="23"/>
        <v>5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3</v>
      </c>
      <c r="R83" s="59">
        <f t="shared" si="23"/>
        <v>4</v>
      </c>
      <c r="S83" s="59">
        <f t="shared" si="23"/>
        <v>3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Zoričák Ladislav st.</v>
      </c>
      <c r="C90" s="121"/>
      <c r="D90" s="122" t="s">
        <v>28</v>
      </c>
      <c r="E90" s="71">
        <f aca="true" t="shared" si="24" ref="E90:V90">E33</f>
        <v>5</v>
      </c>
      <c r="F90" s="71">
        <f t="shared" si="24"/>
        <v>5</v>
      </c>
      <c r="G90" s="71">
        <f t="shared" si="24"/>
        <v>4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5</v>
      </c>
      <c r="L90" s="71">
        <f t="shared" si="24"/>
        <v>6</v>
      </c>
      <c r="M90" s="71">
        <f t="shared" si="24"/>
        <v>4</v>
      </c>
      <c r="N90" s="71">
        <f t="shared" si="24"/>
        <v>6</v>
      </c>
      <c r="O90" s="71">
        <f t="shared" si="24"/>
        <v>3</v>
      </c>
      <c r="P90" s="71">
        <f t="shared" si="24"/>
        <v>5</v>
      </c>
      <c r="Q90" s="71">
        <f t="shared" si="24"/>
        <v>4</v>
      </c>
      <c r="R90" s="71">
        <f t="shared" si="24"/>
        <v>4</v>
      </c>
      <c r="S90" s="71">
        <f t="shared" si="24"/>
        <v>5</v>
      </c>
      <c r="T90" s="71">
        <f t="shared" si="24"/>
        <v>5</v>
      </c>
      <c r="U90" s="71">
        <f t="shared" si="24"/>
        <v>5</v>
      </c>
      <c r="V90" s="71">
        <f t="shared" si="24"/>
        <v>5</v>
      </c>
      <c r="W90" s="56">
        <f aca="true" t="shared" si="25" ref="W90:W95">SUM(E90:V90)</f>
        <v>84</v>
      </c>
    </row>
    <row r="91" spans="1:23" ht="13.5" thickBot="1">
      <c r="A91" s="72">
        <v>2</v>
      </c>
      <c r="B91" s="123" t="str">
        <f>B40</f>
        <v>Miško Ján</v>
      </c>
      <c r="C91" s="123"/>
      <c r="D91" s="12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23" t="str">
        <f>B50</f>
        <v>Lizák Lubomír</v>
      </c>
      <c r="C92" s="123"/>
      <c r="D92" s="122"/>
      <c r="E92" s="65">
        <f aca="true" t="shared" si="27" ref="E92:V92">E53</f>
        <v>6</v>
      </c>
      <c r="F92" s="65">
        <f t="shared" si="27"/>
        <v>4</v>
      </c>
      <c r="G92" s="65">
        <f t="shared" si="27"/>
        <v>4</v>
      </c>
      <c r="H92" s="65">
        <f t="shared" si="27"/>
        <v>2</v>
      </c>
      <c r="I92" s="65">
        <f t="shared" si="27"/>
        <v>5</v>
      </c>
      <c r="J92" s="65">
        <f t="shared" si="27"/>
        <v>3</v>
      </c>
      <c r="K92" s="65">
        <f t="shared" si="27"/>
        <v>5</v>
      </c>
      <c r="L92" s="65">
        <f t="shared" si="27"/>
        <v>6</v>
      </c>
      <c r="M92" s="65">
        <f t="shared" si="27"/>
        <v>7</v>
      </c>
      <c r="N92" s="65">
        <f t="shared" si="27"/>
        <v>5</v>
      </c>
      <c r="O92" s="65">
        <f t="shared" si="27"/>
        <v>3</v>
      </c>
      <c r="P92" s="65">
        <f t="shared" si="27"/>
        <v>5</v>
      </c>
      <c r="Q92" s="65">
        <f t="shared" si="27"/>
        <v>3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65">
        <f t="shared" si="27"/>
        <v>5</v>
      </c>
      <c r="W92" s="56">
        <f t="shared" si="25"/>
        <v>79</v>
      </c>
    </row>
    <row r="93" spans="1:23" ht="13.5" thickBot="1">
      <c r="A93" s="72">
        <v>4</v>
      </c>
      <c r="B93" s="123" t="str">
        <f>B60</f>
        <v>Ovšonka Pavol</v>
      </c>
      <c r="C93" s="123"/>
      <c r="D93" s="122"/>
      <c r="E93" s="65">
        <f aca="true" t="shared" si="28" ref="E93:V93">E63</f>
        <v>5</v>
      </c>
      <c r="F93" s="65">
        <f t="shared" si="28"/>
        <v>6</v>
      </c>
      <c r="G93" s="65">
        <f t="shared" si="28"/>
        <v>5</v>
      </c>
      <c r="H93" s="65">
        <f t="shared" si="28"/>
        <v>5</v>
      </c>
      <c r="I93" s="65">
        <f t="shared" si="28"/>
        <v>7</v>
      </c>
      <c r="J93" s="65">
        <f t="shared" si="28"/>
        <v>4</v>
      </c>
      <c r="K93" s="65">
        <f t="shared" si="28"/>
        <v>6</v>
      </c>
      <c r="L93" s="65">
        <f t="shared" si="28"/>
        <v>5</v>
      </c>
      <c r="M93" s="65">
        <f t="shared" si="28"/>
        <v>7</v>
      </c>
      <c r="N93" s="65">
        <f t="shared" si="28"/>
        <v>7</v>
      </c>
      <c r="O93" s="65">
        <f t="shared" si="28"/>
        <v>4</v>
      </c>
      <c r="P93" s="65">
        <f t="shared" si="28"/>
        <v>7</v>
      </c>
      <c r="Q93" s="65">
        <f t="shared" si="28"/>
        <v>5</v>
      </c>
      <c r="R93" s="65">
        <f t="shared" si="28"/>
        <v>6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65">
        <f t="shared" si="28"/>
        <v>5</v>
      </c>
      <c r="W93" s="56">
        <f t="shared" si="25"/>
        <v>98</v>
      </c>
    </row>
    <row r="94" spans="1:23" ht="13.5" thickBot="1">
      <c r="A94" s="72">
        <v>5</v>
      </c>
      <c r="B94" s="123" t="str">
        <f>B70</f>
        <v>Molitor Gabriel</v>
      </c>
      <c r="C94" s="123"/>
      <c r="D94" s="122"/>
      <c r="E94" s="65">
        <f aca="true" t="shared" si="29" ref="E94:V94">E73</f>
        <v>7</v>
      </c>
      <c r="F94" s="65">
        <f t="shared" si="29"/>
        <v>5</v>
      </c>
      <c r="G94" s="65">
        <f t="shared" si="29"/>
        <v>5</v>
      </c>
      <c r="H94" s="65">
        <f t="shared" si="29"/>
        <v>5</v>
      </c>
      <c r="I94" s="65">
        <f t="shared" si="29"/>
        <v>7</v>
      </c>
      <c r="J94" s="65">
        <f t="shared" si="29"/>
        <v>3</v>
      </c>
      <c r="K94" s="65">
        <f t="shared" si="29"/>
        <v>4</v>
      </c>
      <c r="L94" s="65">
        <f t="shared" si="29"/>
        <v>7</v>
      </c>
      <c r="M94" s="65">
        <f t="shared" si="29"/>
        <v>5</v>
      </c>
      <c r="N94" s="65">
        <f t="shared" si="29"/>
        <v>7</v>
      </c>
      <c r="O94" s="65">
        <f t="shared" si="29"/>
        <v>5</v>
      </c>
      <c r="P94" s="65">
        <f t="shared" si="29"/>
        <v>11</v>
      </c>
      <c r="Q94" s="65">
        <f t="shared" si="29"/>
        <v>4</v>
      </c>
      <c r="R94" s="65">
        <f t="shared" si="29"/>
        <v>7</v>
      </c>
      <c r="S94" s="65">
        <f t="shared" si="29"/>
        <v>6</v>
      </c>
      <c r="T94" s="65">
        <f t="shared" si="29"/>
        <v>6</v>
      </c>
      <c r="U94" s="65">
        <f t="shared" si="29"/>
        <v>5</v>
      </c>
      <c r="V94" s="65">
        <f t="shared" si="29"/>
        <v>4</v>
      </c>
      <c r="W94" s="56">
        <f t="shared" si="25"/>
        <v>103</v>
      </c>
    </row>
    <row r="95" spans="1:23" ht="13.5" thickBot="1">
      <c r="A95" s="73">
        <v>6</v>
      </c>
      <c r="B95" s="124" t="str">
        <f>B80</f>
        <v>Puchmelter Adam</v>
      </c>
      <c r="C95" s="124"/>
      <c r="D95" s="122"/>
      <c r="E95" s="75">
        <f aca="true" t="shared" si="30" ref="E95:V95">E83</f>
        <v>7</v>
      </c>
      <c r="F95" s="75">
        <f t="shared" si="30"/>
        <v>4</v>
      </c>
      <c r="G95" s="75">
        <f t="shared" si="30"/>
        <v>4</v>
      </c>
      <c r="H95" s="75">
        <f t="shared" si="30"/>
        <v>4</v>
      </c>
      <c r="I95" s="75">
        <f t="shared" si="30"/>
        <v>5</v>
      </c>
      <c r="J95" s="75">
        <f t="shared" si="30"/>
        <v>3</v>
      </c>
      <c r="K95" s="75">
        <f t="shared" si="30"/>
        <v>5</v>
      </c>
      <c r="L95" s="75">
        <f t="shared" si="30"/>
        <v>6</v>
      </c>
      <c r="M95" s="75">
        <f t="shared" si="30"/>
        <v>5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3</v>
      </c>
      <c r="R95" s="75">
        <f t="shared" si="30"/>
        <v>4</v>
      </c>
      <c r="S95" s="75">
        <f t="shared" si="30"/>
        <v>3</v>
      </c>
      <c r="T95" s="75">
        <f t="shared" si="30"/>
        <v>6</v>
      </c>
      <c r="U95" s="75">
        <f t="shared" si="30"/>
        <v>4</v>
      </c>
      <c r="V95" s="75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0">
      <selection activeCell="E33" sqref="E33:W3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50</v>
      </c>
      <c r="C6" s="29">
        <v>8</v>
      </c>
      <c r="D6" s="30">
        <f>IF(C6="ZK",$X$3,ROUND(SUM(C6*$A$2/$C$2-($W$2-$B$2)),0))</f>
        <v>9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3</v>
      </c>
      <c r="J6" s="30">
        <f t="shared" si="0"/>
        <v>3</v>
      </c>
      <c r="K6" s="30">
        <f t="shared" si="0"/>
        <v>1</v>
      </c>
      <c r="L6" s="30">
        <f t="shared" si="0"/>
        <v>3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1</v>
      </c>
      <c r="S6" s="30">
        <f t="shared" si="0"/>
        <v>2</v>
      </c>
      <c r="T6" s="30">
        <f t="shared" si="0"/>
        <v>3</v>
      </c>
      <c r="U6" s="30">
        <f t="shared" si="0"/>
        <v>3</v>
      </c>
      <c r="V6" s="30">
        <f t="shared" si="0"/>
        <v>1</v>
      </c>
      <c r="W6" s="30">
        <f>SUM(E6:V6)</f>
        <v>37</v>
      </c>
      <c r="X6" s="31">
        <f>IF(C6&gt;-50,IF(X7=TRUE,"s",SUM(E7:V7)),"z")</f>
        <v>80</v>
      </c>
      <c r="Y6" s="31">
        <f>IF(X7=TRUE,"s",SUM(N7:V7))</f>
        <v>42</v>
      </c>
      <c r="Z6" s="31">
        <f>IF(X7=TRUE,"s",SUM(Q7:W7))</f>
        <v>26</v>
      </c>
      <c r="AA6" s="31">
        <f>IF(X7=TRUE,"s",SUM(T7:V7))</f>
        <v>13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4</v>
      </c>
      <c r="H7" s="36">
        <v>3</v>
      </c>
      <c r="I7" s="36">
        <v>5</v>
      </c>
      <c r="J7" s="36">
        <v>3</v>
      </c>
      <c r="K7" s="36">
        <v>5</v>
      </c>
      <c r="L7" s="36">
        <v>4</v>
      </c>
      <c r="M7" s="36">
        <v>5</v>
      </c>
      <c r="N7" s="36">
        <v>6</v>
      </c>
      <c r="O7" s="36">
        <v>4</v>
      </c>
      <c r="P7" s="36">
        <v>6</v>
      </c>
      <c r="Q7" s="36">
        <v>4</v>
      </c>
      <c r="R7" s="36">
        <v>6</v>
      </c>
      <c r="S7" s="36">
        <v>3</v>
      </c>
      <c r="T7" s="36">
        <v>5</v>
      </c>
      <c r="U7" s="36">
        <v>3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2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51</v>
      </c>
      <c r="C9" s="29">
        <v>3.6</v>
      </c>
      <c r="D9" s="30">
        <f>IF(C9="ZK",$X$3,ROUND(SUM(C9*$A$2/$C$2-($W$2-$B$2)),0))</f>
        <v>4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2</v>
      </c>
      <c r="J9" s="30">
        <f t="shared" si="2"/>
        <v>1</v>
      </c>
      <c r="K9" s="30">
        <f t="shared" si="2"/>
        <v>2</v>
      </c>
      <c r="L9" s="30">
        <f t="shared" si="2"/>
        <v>1</v>
      </c>
      <c r="M9" s="30">
        <f t="shared" si="2"/>
        <v>0</v>
      </c>
      <c r="N9" s="30">
        <f t="shared" si="2"/>
        <v>3</v>
      </c>
      <c r="O9" s="30">
        <f t="shared" si="2"/>
        <v>2</v>
      </c>
      <c r="P9" s="30">
        <f t="shared" si="2"/>
        <v>0</v>
      </c>
      <c r="Q9" s="30">
        <f t="shared" si="2"/>
        <v>2</v>
      </c>
      <c r="R9" s="30">
        <f t="shared" si="2"/>
        <v>3</v>
      </c>
      <c r="S9" s="30">
        <f t="shared" si="2"/>
        <v>1</v>
      </c>
      <c r="T9" s="30">
        <f t="shared" si="2"/>
        <v>3</v>
      </c>
      <c r="U9" s="30">
        <f t="shared" si="2"/>
        <v>2</v>
      </c>
      <c r="V9" s="30">
        <f t="shared" si="2"/>
        <v>2</v>
      </c>
      <c r="W9" s="30">
        <f>SUM(E9:V9)</f>
        <v>31</v>
      </c>
      <c r="X9" s="31">
        <f>IF(C9&gt;-50,IF(X10=TRUE,"s",SUM(E10:V10)),"z")</f>
        <v>81</v>
      </c>
      <c r="Y9" s="31">
        <f>IF(X10=TRUE,"s",SUM(N10:V10))</f>
        <v>38</v>
      </c>
      <c r="Z9" s="31">
        <f>IF(X10=TRUE,"s",SUM(Q10:W10))</f>
        <v>24</v>
      </c>
      <c r="AA9" s="31">
        <f>IF(X10=TRUE,"s",SUM(T10:V10))</f>
        <v>12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4</v>
      </c>
      <c r="H10" s="36">
        <v>3</v>
      </c>
      <c r="I10" s="36">
        <v>6</v>
      </c>
      <c r="J10" s="36">
        <v>4</v>
      </c>
      <c r="K10" s="36">
        <v>4</v>
      </c>
      <c r="L10" s="36">
        <v>5</v>
      </c>
      <c r="M10" s="36">
        <v>7</v>
      </c>
      <c r="N10" s="36">
        <v>4</v>
      </c>
      <c r="O10" s="36">
        <v>3</v>
      </c>
      <c r="P10" s="36">
        <v>7</v>
      </c>
      <c r="Q10" s="36">
        <v>4</v>
      </c>
      <c r="R10" s="36">
        <v>4</v>
      </c>
      <c r="S10" s="36">
        <v>4</v>
      </c>
      <c r="T10" s="36">
        <v>4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2</v>
      </c>
      <c r="K11" s="43">
        <f t="shared" si="3"/>
        <v>2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63</v>
      </c>
      <c r="C12" s="29">
        <v>11.5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2</v>
      </c>
      <c r="H12" s="30">
        <f t="shared" si="4"/>
        <v>2</v>
      </c>
      <c r="I12" s="30">
        <f t="shared" si="4"/>
        <v>1</v>
      </c>
      <c r="J12" s="30">
        <f t="shared" si="4"/>
        <v>3</v>
      </c>
      <c r="K12" s="30">
        <f t="shared" si="4"/>
        <v>0</v>
      </c>
      <c r="L12" s="30">
        <f t="shared" si="4"/>
        <v>1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3</v>
      </c>
      <c r="Q12" s="30">
        <f t="shared" si="4"/>
        <v>2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0</v>
      </c>
      <c r="V12" s="30">
        <f t="shared" si="4"/>
        <v>3</v>
      </c>
      <c r="W12" s="30">
        <f>SUM(E12:V12)</f>
        <v>36</v>
      </c>
      <c r="X12" s="31">
        <f>IF(C12&gt;-50,IF(X13=TRUE,"s",SUM(E13:V13)),"z")</f>
        <v>86</v>
      </c>
      <c r="Y12" s="31">
        <f>IF(X13=TRUE,"s",SUM(N13:V13))</f>
        <v>42</v>
      </c>
      <c r="Z12" s="31">
        <f>IF(X13=TRUE,"s",SUM(Q13:W13))</f>
        <v>29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4</v>
      </c>
      <c r="H13" s="36">
        <v>4</v>
      </c>
      <c r="I13" s="36">
        <v>7</v>
      </c>
      <c r="J13" s="36">
        <v>3</v>
      </c>
      <c r="K13" s="36">
        <v>7</v>
      </c>
      <c r="L13" s="36">
        <v>6</v>
      </c>
      <c r="M13" s="36">
        <v>5</v>
      </c>
      <c r="N13" s="36">
        <v>6</v>
      </c>
      <c r="O13" s="36">
        <v>3</v>
      </c>
      <c r="P13" s="36">
        <v>4</v>
      </c>
      <c r="Q13" s="36">
        <v>4</v>
      </c>
      <c r="R13" s="36">
        <v>5</v>
      </c>
      <c r="S13" s="36">
        <v>4</v>
      </c>
      <c r="T13" s="36">
        <v>6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52</v>
      </c>
      <c r="C15" s="29">
        <v>10.4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1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2</v>
      </c>
      <c r="Q15" s="30">
        <f t="shared" si="6"/>
        <v>0</v>
      </c>
      <c r="R15" s="30">
        <f t="shared" si="6"/>
        <v>2</v>
      </c>
      <c r="S15" s="30">
        <f t="shared" si="6"/>
        <v>2</v>
      </c>
      <c r="T15" s="30">
        <f t="shared" si="6"/>
        <v>3</v>
      </c>
      <c r="U15" s="30">
        <f t="shared" si="6"/>
        <v>1</v>
      </c>
      <c r="V15" s="30">
        <f t="shared" si="6"/>
        <v>3</v>
      </c>
      <c r="W15" s="30">
        <f>SUM(E15:V15)</f>
        <v>30</v>
      </c>
      <c r="X15" s="31">
        <f>IF(C15&gt;-50,IF(X16=TRUE,"s",SUM(E16:V16)),"z")</f>
        <v>91</v>
      </c>
      <c r="Y15" s="31">
        <f>IF(X16=TRUE,"s",SUM(N16:V16))</f>
        <v>45</v>
      </c>
      <c r="Z15" s="31">
        <f>IF(X16=TRUE,"s",SUM(Q16:W16))</f>
        <v>29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5</v>
      </c>
      <c r="G16" s="36">
        <v>4</v>
      </c>
      <c r="H16" s="36">
        <v>4</v>
      </c>
      <c r="I16" s="36">
        <v>7</v>
      </c>
      <c r="J16" s="36">
        <v>4</v>
      </c>
      <c r="K16" s="36">
        <v>6</v>
      </c>
      <c r="L16" s="36">
        <v>5</v>
      </c>
      <c r="M16" s="36">
        <v>6</v>
      </c>
      <c r="N16" s="36">
        <v>6</v>
      </c>
      <c r="O16" s="36">
        <v>5</v>
      </c>
      <c r="P16" s="36">
        <v>5</v>
      </c>
      <c r="Q16" s="36">
        <v>7</v>
      </c>
      <c r="R16" s="36">
        <v>5</v>
      </c>
      <c r="S16" s="36">
        <v>3</v>
      </c>
      <c r="T16" s="36">
        <v>5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7</v>
      </c>
      <c r="D18" s="30">
        <f>IF(C18="ZK",$X$3,ROUND(SUM(C18*$A$2/$C$2-($W$2-$B$2)),0))</f>
        <v>8</v>
      </c>
      <c r="E18" s="30">
        <f aca="true" t="shared" si="8" ref="E18:V18">IF(E19="s",0,IF(E20-E19+E$2&lt;0,0,E20-E19+E$2))</f>
        <v>0</v>
      </c>
      <c r="F18" s="30">
        <f t="shared" si="8"/>
        <v>3</v>
      </c>
      <c r="G18" s="30">
        <f t="shared" si="8"/>
        <v>0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0</v>
      </c>
      <c r="L18" s="30">
        <f t="shared" si="8"/>
        <v>2</v>
      </c>
      <c r="M18" s="30">
        <f t="shared" si="8"/>
        <v>2</v>
      </c>
      <c r="N18" s="30">
        <f t="shared" si="8"/>
        <v>2</v>
      </c>
      <c r="O18" s="30">
        <f t="shared" si="8"/>
        <v>3</v>
      </c>
      <c r="P18" s="30">
        <f t="shared" si="8"/>
        <v>2</v>
      </c>
      <c r="Q18" s="30">
        <f t="shared" si="8"/>
        <v>1</v>
      </c>
      <c r="R18" s="30">
        <f t="shared" si="8"/>
        <v>0</v>
      </c>
      <c r="S18" s="30">
        <f t="shared" si="8"/>
        <v>1</v>
      </c>
      <c r="T18" s="30">
        <f t="shared" si="8"/>
        <v>3</v>
      </c>
      <c r="U18" s="30">
        <f t="shared" si="8"/>
        <v>0</v>
      </c>
      <c r="V18" s="30">
        <f t="shared" si="8"/>
        <v>0</v>
      </c>
      <c r="W18" s="30">
        <f>SUM(E18:V18)</f>
        <v>25</v>
      </c>
      <c r="X18" s="31">
        <f>IF(C18&gt;-50,IF(X19=TRUE,"s",SUM(E19:V19)),"z")</f>
        <v>106</v>
      </c>
      <c r="Y18" s="31">
        <f>IF(X19=TRUE,"s",SUM(N19:V19))</f>
        <v>56</v>
      </c>
      <c r="Z18" s="31">
        <f>IF(X19=TRUE,"s",SUM(Q19:W19))</f>
        <v>43</v>
      </c>
      <c r="AA18" s="31">
        <f>IF(X19=TRUE,"s",SUM(T19:V19))</f>
        <v>27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4</v>
      </c>
      <c r="G19" s="36">
        <v>6</v>
      </c>
      <c r="H19" s="36">
        <v>3</v>
      </c>
      <c r="I19" s="36">
        <v>6</v>
      </c>
      <c r="J19" s="36">
        <v>4</v>
      </c>
      <c r="K19" s="36">
        <v>6</v>
      </c>
      <c r="L19" s="36">
        <v>5</v>
      </c>
      <c r="M19" s="36">
        <v>5</v>
      </c>
      <c r="N19" s="36">
        <v>5</v>
      </c>
      <c r="O19" s="36">
        <v>3</v>
      </c>
      <c r="P19" s="36">
        <v>5</v>
      </c>
      <c r="Q19" s="36">
        <v>5</v>
      </c>
      <c r="R19" s="36">
        <v>7</v>
      </c>
      <c r="S19" s="36">
        <v>4</v>
      </c>
      <c r="T19" s="36">
        <v>5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2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7" t="s">
        <v>81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1</v>
      </c>
      <c r="G21" s="30">
        <f t="shared" si="10"/>
        <v>0</v>
      </c>
      <c r="H21" s="30">
        <f t="shared" si="10"/>
        <v>0</v>
      </c>
      <c r="I21" s="30">
        <f t="shared" si="10"/>
        <v>2</v>
      </c>
      <c r="J21" s="30">
        <f t="shared" si="10"/>
        <v>2</v>
      </c>
      <c r="K21" s="30">
        <f t="shared" si="10"/>
        <v>0</v>
      </c>
      <c r="L21" s="30">
        <f t="shared" si="10"/>
        <v>3</v>
      </c>
      <c r="M21" s="30">
        <f t="shared" si="10"/>
        <v>0</v>
      </c>
      <c r="N21" s="30">
        <f t="shared" si="10"/>
        <v>0</v>
      </c>
      <c r="O21" s="30">
        <f t="shared" si="10"/>
        <v>3</v>
      </c>
      <c r="P21" s="30">
        <f t="shared" si="10"/>
        <v>0</v>
      </c>
      <c r="Q21" s="30">
        <f t="shared" si="10"/>
        <v>3</v>
      </c>
      <c r="R21" s="30">
        <f t="shared" si="10"/>
        <v>0</v>
      </c>
      <c r="S21" s="30">
        <f t="shared" si="10"/>
        <v>3</v>
      </c>
      <c r="T21" s="30">
        <f t="shared" si="10"/>
        <v>3</v>
      </c>
      <c r="U21" s="30">
        <f t="shared" si="10"/>
        <v>2</v>
      </c>
      <c r="V21" s="30">
        <f t="shared" si="10"/>
        <v>0</v>
      </c>
      <c r="W21" s="30">
        <f>SUM(E21:V21)</f>
        <v>22</v>
      </c>
      <c r="X21" s="31">
        <f>IF(C21&gt;-50,IF(X22=TRUE,"s",SUM(E22:V22)),"z")</f>
        <v>138</v>
      </c>
      <c r="Y21" s="31">
        <f>IF(X22=TRUE,"s",SUM(N22:V22))</f>
        <v>65</v>
      </c>
      <c r="Z21" s="31">
        <f>IF(X22=TRUE,"s",SUM(Q22:W22))</f>
        <v>42</v>
      </c>
      <c r="AA21" s="31">
        <f>IF(X22=TRUE,"s",SUM(T22:V22))</f>
        <v>22</v>
      </c>
      <c r="AB21" s="31">
        <f>IF(X22=TRUE,"s",SUM(V22))</f>
        <v>9</v>
      </c>
    </row>
    <row r="22" spans="1:28" ht="12.75">
      <c r="A22" s="32"/>
      <c r="B22" s="33" t="s">
        <v>7</v>
      </c>
      <c r="C22" s="34"/>
      <c r="D22" s="35"/>
      <c r="E22" s="36">
        <v>9</v>
      </c>
      <c r="F22" s="36">
        <v>8</v>
      </c>
      <c r="G22" s="36">
        <v>8</v>
      </c>
      <c r="H22" s="36">
        <v>9</v>
      </c>
      <c r="I22" s="36">
        <v>8</v>
      </c>
      <c r="J22" s="36">
        <v>6</v>
      </c>
      <c r="K22" s="36">
        <v>9</v>
      </c>
      <c r="L22" s="36">
        <v>6</v>
      </c>
      <c r="M22" s="36">
        <v>10</v>
      </c>
      <c r="N22" s="36">
        <v>10</v>
      </c>
      <c r="O22" s="36">
        <v>4</v>
      </c>
      <c r="P22" s="36">
        <v>9</v>
      </c>
      <c r="Q22" s="36">
        <v>5</v>
      </c>
      <c r="R22" s="36">
        <v>11</v>
      </c>
      <c r="S22" s="36">
        <v>4</v>
      </c>
      <c r="T22" s="36">
        <v>7</v>
      </c>
      <c r="U22" s="36">
        <v>6</v>
      </c>
      <c r="V22" s="36">
        <v>9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25"/>
      <c r="B27" s="125"/>
      <c r="C27" s="126"/>
      <c r="D27" s="50" t="s">
        <v>23</v>
      </c>
      <c r="E27" s="108">
        <v>4</v>
      </c>
      <c r="F27" s="108">
        <v>4</v>
      </c>
      <c r="G27" s="108">
        <v>4</v>
      </c>
      <c r="H27" s="108">
        <v>3</v>
      </c>
      <c r="I27" s="108">
        <v>5</v>
      </c>
      <c r="J27" s="108">
        <v>3</v>
      </c>
      <c r="K27" s="108">
        <v>4</v>
      </c>
      <c r="L27" s="108">
        <v>4</v>
      </c>
      <c r="M27" s="108">
        <v>5</v>
      </c>
      <c r="N27" s="108">
        <v>5</v>
      </c>
      <c r="O27" s="108">
        <v>3</v>
      </c>
      <c r="P27" s="108">
        <v>4</v>
      </c>
      <c r="Q27" s="108">
        <v>4</v>
      </c>
      <c r="R27" s="108">
        <v>4</v>
      </c>
      <c r="S27" s="108">
        <v>3</v>
      </c>
      <c r="T27" s="108">
        <v>5</v>
      </c>
      <c r="U27" s="108">
        <v>4</v>
      </c>
      <c r="V27" s="109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4</v>
      </c>
      <c r="H29" s="36">
        <v>3</v>
      </c>
      <c r="I29" s="36">
        <v>5</v>
      </c>
      <c r="J29" s="36">
        <v>3</v>
      </c>
      <c r="K29" s="36">
        <v>5</v>
      </c>
      <c r="L29" s="36">
        <v>4</v>
      </c>
      <c r="M29" s="36">
        <v>5</v>
      </c>
      <c r="N29" s="36">
        <v>6</v>
      </c>
      <c r="O29" s="36">
        <v>4</v>
      </c>
      <c r="P29" s="36">
        <v>6</v>
      </c>
      <c r="Q29" s="36">
        <v>4</v>
      </c>
      <c r="R29" s="36">
        <v>6</v>
      </c>
      <c r="S29" s="36">
        <v>3</v>
      </c>
      <c r="T29" s="36">
        <v>5</v>
      </c>
      <c r="U29" s="36">
        <v>3</v>
      </c>
      <c r="V29" s="36">
        <v>5</v>
      </c>
      <c r="W29" s="56">
        <f t="shared" si="12"/>
        <v>80</v>
      </c>
    </row>
    <row r="30" spans="1:23" ht="12.75">
      <c r="A30" s="105" t="s">
        <v>7</v>
      </c>
      <c r="B30" s="106" t="str">
        <f>B6</f>
        <v>Pastorek Vladimír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5" t="s">
        <v>25</v>
      </c>
      <c r="B33" s="125"/>
      <c r="C33" s="125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4</v>
      </c>
      <c r="H33" s="62">
        <f t="shared" si="13"/>
        <v>3</v>
      </c>
      <c r="I33" s="62">
        <f t="shared" si="13"/>
        <v>5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5</v>
      </c>
      <c r="N33" s="62">
        <f t="shared" si="13"/>
        <v>6</v>
      </c>
      <c r="O33" s="62">
        <f t="shared" si="13"/>
        <v>4</v>
      </c>
      <c r="P33" s="62">
        <f t="shared" si="13"/>
        <v>6</v>
      </c>
      <c r="Q33" s="62">
        <f t="shared" si="13"/>
        <v>4</v>
      </c>
      <c r="R33" s="62">
        <f t="shared" si="13"/>
        <v>6</v>
      </c>
      <c r="S33" s="62">
        <f t="shared" si="13"/>
        <v>3</v>
      </c>
      <c r="T33" s="62">
        <f t="shared" si="13"/>
        <v>5</v>
      </c>
      <c r="U33" s="62">
        <f t="shared" si="13"/>
        <v>3</v>
      </c>
      <c r="V33" s="62">
        <f t="shared" si="13"/>
        <v>5</v>
      </c>
      <c r="W33" s="60">
        <f t="shared" si="12"/>
        <v>80</v>
      </c>
    </row>
    <row r="36" spans="1:23" ht="13.5" thickBot="1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25"/>
      <c r="B37" s="125"/>
      <c r="C37" s="126"/>
      <c r="D37" s="50" t="s">
        <v>23</v>
      </c>
      <c r="E37" s="108">
        <v>4</v>
      </c>
      <c r="F37" s="108">
        <v>4</v>
      </c>
      <c r="G37" s="108">
        <v>4</v>
      </c>
      <c r="H37" s="108">
        <v>3</v>
      </c>
      <c r="I37" s="108">
        <v>5</v>
      </c>
      <c r="J37" s="108">
        <v>3</v>
      </c>
      <c r="K37" s="108">
        <v>4</v>
      </c>
      <c r="L37" s="108">
        <v>4</v>
      </c>
      <c r="M37" s="108">
        <v>5</v>
      </c>
      <c r="N37" s="108">
        <v>5</v>
      </c>
      <c r="O37" s="108">
        <v>3</v>
      </c>
      <c r="P37" s="108">
        <v>4</v>
      </c>
      <c r="Q37" s="108">
        <v>4</v>
      </c>
      <c r="R37" s="108">
        <v>4</v>
      </c>
      <c r="S37" s="108">
        <v>3</v>
      </c>
      <c r="T37" s="108">
        <v>5</v>
      </c>
      <c r="U37" s="108">
        <v>4</v>
      </c>
      <c r="V37" s="109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4</v>
      </c>
      <c r="H38" s="36">
        <v>4</v>
      </c>
      <c r="I38" s="36">
        <v>6</v>
      </c>
      <c r="J38" s="36">
        <v>6</v>
      </c>
      <c r="K38" s="36">
        <v>4</v>
      </c>
      <c r="L38" s="36">
        <v>5</v>
      </c>
      <c r="M38" s="36">
        <v>4</v>
      </c>
      <c r="N38" s="36">
        <v>5</v>
      </c>
      <c r="O38" s="36">
        <v>4</v>
      </c>
      <c r="P38" s="36">
        <v>6</v>
      </c>
      <c r="Q38" s="36">
        <v>4</v>
      </c>
      <c r="R38" s="36">
        <v>7</v>
      </c>
      <c r="S38" s="36">
        <v>3</v>
      </c>
      <c r="T38" s="36">
        <v>5</v>
      </c>
      <c r="U38" s="36">
        <v>3</v>
      </c>
      <c r="V38" s="36">
        <v>4</v>
      </c>
      <c r="W38" s="56">
        <f aca="true" t="shared" si="14" ref="W38:W43">SUM(E38:V38)</f>
        <v>83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4</v>
      </c>
      <c r="H39" s="36">
        <v>3</v>
      </c>
      <c r="I39" s="36">
        <v>6</v>
      </c>
      <c r="J39" s="36">
        <v>4</v>
      </c>
      <c r="K39" s="36">
        <v>4</v>
      </c>
      <c r="L39" s="36">
        <v>5</v>
      </c>
      <c r="M39" s="36">
        <v>7</v>
      </c>
      <c r="N39" s="36">
        <v>4</v>
      </c>
      <c r="O39" s="36">
        <v>3</v>
      </c>
      <c r="P39" s="36">
        <v>7</v>
      </c>
      <c r="Q39" s="36">
        <v>4</v>
      </c>
      <c r="R39" s="36">
        <v>4</v>
      </c>
      <c r="S39" s="36">
        <v>4</v>
      </c>
      <c r="T39" s="36">
        <v>4</v>
      </c>
      <c r="U39" s="36">
        <v>4</v>
      </c>
      <c r="V39" s="36">
        <v>4</v>
      </c>
      <c r="W39" s="56">
        <f t="shared" si="14"/>
        <v>81</v>
      </c>
    </row>
    <row r="40" spans="1:23" ht="12.75">
      <c r="A40" s="53" t="s">
        <v>7</v>
      </c>
      <c r="B40" s="106" t="str">
        <f>B9</f>
        <v>Jurko Peter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7" t="s">
        <v>25</v>
      </c>
      <c r="B43" s="127"/>
      <c r="C43" s="127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4</v>
      </c>
      <c r="H43" s="62">
        <f t="shared" si="15"/>
        <v>3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3</v>
      </c>
      <c r="P43" s="62">
        <f t="shared" si="15"/>
        <v>6</v>
      </c>
      <c r="Q43" s="62">
        <f t="shared" si="15"/>
        <v>4</v>
      </c>
      <c r="R43" s="62">
        <f t="shared" si="15"/>
        <v>4</v>
      </c>
      <c r="S43" s="62">
        <f t="shared" si="15"/>
        <v>3</v>
      </c>
      <c r="T43" s="62">
        <f t="shared" si="15"/>
        <v>4</v>
      </c>
      <c r="U43" s="62">
        <f t="shared" si="15"/>
        <v>3</v>
      </c>
      <c r="V43" s="62">
        <f t="shared" si="15"/>
        <v>4</v>
      </c>
      <c r="W43" s="60">
        <f t="shared" si="14"/>
        <v>74</v>
      </c>
    </row>
    <row r="46" spans="1:23" ht="13.5" thickBot="1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25"/>
      <c r="B47" s="125"/>
      <c r="C47" s="126"/>
      <c r="D47" s="50" t="s">
        <v>23</v>
      </c>
      <c r="E47" s="108">
        <v>4</v>
      </c>
      <c r="F47" s="108">
        <v>4</v>
      </c>
      <c r="G47" s="108">
        <v>4</v>
      </c>
      <c r="H47" s="108">
        <v>3</v>
      </c>
      <c r="I47" s="108">
        <v>5</v>
      </c>
      <c r="J47" s="108">
        <v>3</v>
      </c>
      <c r="K47" s="108">
        <v>4</v>
      </c>
      <c r="L47" s="108">
        <v>4</v>
      </c>
      <c r="M47" s="108">
        <v>5</v>
      </c>
      <c r="N47" s="108">
        <v>5</v>
      </c>
      <c r="O47" s="108">
        <v>3</v>
      </c>
      <c r="P47" s="108">
        <v>4</v>
      </c>
      <c r="Q47" s="108">
        <v>4</v>
      </c>
      <c r="R47" s="108">
        <v>4</v>
      </c>
      <c r="S47" s="108">
        <v>3</v>
      </c>
      <c r="T47" s="108">
        <v>5</v>
      </c>
      <c r="U47" s="108">
        <v>4</v>
      </c>
      <c r="V47" s="109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4</v>
      </c>
      <c r="H49" s="36">
        <v>4</v>
      </c>
      <c r="I49" s="36">
        <v>7</v>
      </c>
      <c r="J49" s="36">
        <v>3</v>
      </c>
      <c r="K49" s="36">
        <v>7</v>
      </c>
      <c r="L49" s="36">
        <v>6</v>
      </c>
      <c r="M49" s="36">
        <v>5</v>
      </c>
      <c r="N49" s="36">
        <v>6</v>
      </c>
      <c r="O49" s="36">
        <v>3</v>
      </c>
      <c r="P49" s="36">
        <v>4</v>
      </c>
      <c r="Q49" s="36">
        <v>4</v>
      </c>
      <c r="R49" s="36">
        <v>5</v>
      </c>
      <c r="S49" s="36">
        <v>4</v>
      </c>
      <c r="T49" s="36">
        <v>6</v>
      </c>
      <c r="U49" s="36">
        <v>6</v>
      </c>
      <c r="V49" s="36">
        <v>4</v>
      </c>
      <c r="W49" s="56">
        <f t="shared" si="16"/>
        <v>86</v>
      </c>
    </row>
    <row r="50" spans="1:23" ht="12.75">
      <c r="A50" s="53" t="s">
        <v>7</v>
      </c>
      <c r="B50" s="106" t="str">
        <f>B12</f>
        <v>Pěč Jaroslav st.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7" t="s">
        <v>25</v>
      </c>
      <c r="B53" s="127"/>
      <c r="C53" s="127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4</v>
      </c>
      <c r="H53" s="62">
        <f t="shared" si="17"/>
        <v>4</v>
      </c>
      <c r="I53" s="62">
        <f t="shared" si="17"/>
        <v>7</v>
      </c>
      <c r="J53" s="62">
        <f t="shared" si="17"/>
        <v>3</v>
      </c>
      <c r="K53" s="62">
        <f t="shared" si="17"/>
        <v>7</v>
      </c>
      <c r="L53" s="62">
        <f t="shared" si="17"/>
        <v>6</v>
      </c>
      <c r="M53" s="62">
        <f t="shared" si="17"/>
        <v>5</v>
      </c>
      <c r="N53" s="62">
        <f t="shared" si="17"/>
        <v>6</v>
      </c>
      <c r="O53" s="62">
        <f t="shared" si="17"/>
        <v>3</v>
      </c>
      <c r="P53" s="62">
        <f t="shared" si="17"/>
        <v>4</v>
      </c>
      <c r="Q53" s="62">
        <f t="shared" si="17"/>
        <v>4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6</v>
      </c>
      <c r="V53" s="62">
        <f t="shared" si="17"/>
        <v>4</v>
      </c>
      <c r="W53" s="60">
        <f t="shared" si="16"/>
        <v>86</v>
      </c>
    </row>
    <row r="56" spans="1:23" ht="13.5" thickBot="1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25"/>
      <c r="B57" s="125"/>
      <c r="C57" s="126"/>
      <c r="D57" s="50" t="s">
        <v>23</v>
      </c>
      <c r="E57" s="108">
        <v>4</v>
      </c>
      <c r="F57" s="108">
        <v>4</v>
      </c>
      <c r="G57" s="108">
        <v>4</v>
      </c>
      <c r="H57" s="108">
        <v>3</v>
      </c>
      <c r="I57" s="108">
        <v>5</v>
      </c>
      <c r="J57" s="108">
        <v>3</v>
      </c>
      <c r="K57" s="108">
        <v>4</v>
      </c>
      <c r="L57" s="108">
        <v>4</v>
      </c>
      <c r="M57" s="108">
        <v>5</v>
      </c>
      <c r="N57" s="108">
        <v>5</v>
      </c>
      <c r="O57" s="108">
        <v>3</v>
      </c>
      <c r="P57" s="108">
        <v>4</v>
      </c>
      <c r="Q57" s="108">
        <v>4</v>
      </c>
      <c r="R57" s="108">
        <v>4</v>
      </c>
      <c r="S57" s="108">
        <v>3</v>
      </c>
      <c r="T57" s="108">
        <v>5</v>
      </c>
      <c r="U57" s="108">
        <v>4</v>
      </c>
      <c r="V57" s="109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5</v>
      </c>
      <c r="G58" s="36">
        <v>4</v>
      </c>
      <c r="H58" s="36">
        <v>4</v>
      </c>
      <c r="I58" s="36">
        <v>7</v>
      </c>
      <c r="J58" s="36">
        <v>4</v>
      </c>
      <c r="K58" s="36">
        <v>6</v>
      </c>
      <c r="L58" s="36">
        <v>5</v>
      </c>
      <c r="M58" s="36">
        <v>6</v>
      </c>
      <c r="N58" s="36">
        <v>6</v>
      </c>
      <c r="O58" s="36">
        <v>5</v>
      </c>
      <c r="P58" s="36">
        <v>5</v>
      </c>
      <c r="Q58" s="36">
        <v>7</v>
      </c>
      <c r="R58" s="36">
        <v>5</v>
      </c>
      <c r="S58" s="36">
        <v>3</v>
      </c>
      <c r="T58" s="36">
        <v>5</v>
      </c>
      <c r="U58" s="36">
        <v>5</v>
      </c>
      <c r="V58" s="36">
        <v>4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6" t="str">
        <f>B15</f>
        <v>Hrivko Ladislav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5" t="s">
        <v>25</v>
      </c>
      <c r="B63" s="125"/>
      <c r="C63" s="125"/>
      <c r="D63" s="58"/>
      <c r="E63" s="59">
        <f aca="true" t="shared" si="19" ref="E63:V63">MIN(E58:E62)</f>
        <v>5</v>
      </c>
      <c r="F63" s="59">
        <f t="shared" si="19"/>
        <v>5</v>
      </c>
      <c r="G63" s="59">
        <f t="shared" si="19"/>
        <v>4</v>
      </c>
      <c r="H63" s="59">
        <f t="shared" si="19"/>
        <v>4</v>
      </c>
      <c r="I63" s="59">
        <f t="shared" si="19"/>
        <v>7</v>
      </c>
      <c r="J63" s="59">
        <f t="shared" si="19"/>
        <v>4</v>
      </c>
      <c r="K63" s="59">
        <f t="shared" si="19"/>
        <v>6</v>
      </c>
      <c r="L63" s="59">
        <f t="shared" si="19"/>
        <v>5</v>
      </c>
      <c r="M63" s="59">
        <f t="shared" si="19"/>
        <v>6</v>
      </c>
      <c r="N63" s="59">
        <f t="shared" si="19"/>
        <v>6</v>
      </c>
      <c r="O63" s="59">
        <f t="shared" si="19"/>
        <v>5</v>
      </c>
      <c r="P63" s="59">
        <f t="shared" si="19"/>
        <v>5</v>
      </c>
      <c r="Q63" s="59">
        <f t="shared" si="19"/>
        <v>7</v>
      </c>
      <c r="R63" s="59">
        <f t="shared" si="19"/>
        <v>5</v>
      </c>
      <c r="S63" s="59">
        <f t="shared" si="19"/>
        <v>3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91</v>
      </c>
    </row>
    <row r="66" spans="1:23" ht="13.5" thickBot="1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25"/>
      <c r="B67" s="125"/>
      <c r="C67" s="126"/>
      <c r="D67" s="50" t="s">
        <v>23</v>
      </c>
      <c r="E67" s="108">
        <v>4</v>
      </c>
      <c r="F67" s="108">
        <v>4</v>
      </c>
      <c r="G67" s="108">
        <v>4</v>
      </c>
      <c r="H67" s="108">
        <v>3</v>
      </c>
      <c r="I67" s="108">
        <v>5</v>
      </c>
      <c r="J67" s="108">
        <v>3</v>
      </c>
      <c r="K67" s="108">
        <v>4</v>
      </c>
      <c r="L67" s="108">
        <v>4</v>
      </c>
      <c r="M67" s="108">
        <v>5</v>
      </c>
      <c r="N67" s="108">
        <v>5</v>
      </c>
      <c r="O67" s="108">
        <v>3</v>
      </c>
      <c r="P67" s="108">
        <v>4</v>
      </c>
      <c r="Q67" s="108">
        <v>4</v>
      </c>
      <c r="R67" s="108">
        <v>4</v>
      </c>
      <c r="S67" s="108">
        <v>3</v>
      </c>
      <c r="T67" s="108">
        <v>5</v>
      </c>
      <c r="U67" s="108">
        <v>4</v>
      </c>
      <c r="V67" s="109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5</v>
      </c>
      <c r="G68" s="36">
        <v>3</v>
      </c>
      <c r="H68" s="36">
        <v>3</v>
      </c>
      <c r="I68" s="36">
        <v>6</v>
      </c>
      <c r="J68" s="36">
        <v>4</v>
      </c>
      <c r="K68" s="36">
        <v>6</v>
      </c>
      <c r="L68" s="36">
        <v>5</v>
      </c>
      <c r="M68" s="36">
        <v>4</v>
      </c>
      <c r="N68" s="36">
        <v>8</v>
      </c>
      <c r="O68" s="36">
        <v>3</v>
      </c>
      <c r="P68" s="36">
        <v>7</v>
      </c>
      <c r="Q68" s="36">
        <v>5</v>
      </c>
      <c r="R68" s="36">
        <v>6</v>
      </c>
      <c r="S68" s="36">
        <v>4</v>
      </c>
      <c r="T68" s="36">
        <v>5</v>
      </c>
      <c r="U68" s="36">
        <v>3</v>
      </c>
      <c r="V68" s="36">
        <v>5</v>
      </c>
      <c r="W68" s="56">
        <f aca="true" t="shared" si="20" ref="W68:W73">SUM(E68:V68)</f>
        <v>88</v>
      </c>
    </row>
    <row r="69" spans="1:23" ht="12.75">
      <c r="A69" s="53"/>
      <c r="B69" s="53"/>
      <c r="C69" s="54">
        <v>2</v>
      </c>
      <c r="D69" s="55"/>
      <c r="E69" s="36">
        <v>11</v>
      </c>
      <c r="F69" s="36">
        <v>4</v>
      </c>
      <c r="G69" s="36">
        <v>6</v>
      </c>
      <c r="H69" s="36">
        <v>3</v>
      </c>
      <c r="I69" s="36">
        <v>6</v>
      </c>
      <c r="J69" s="36">
        <v>4</v>
      </c>
      <c r="K69" s="36">
        <v>6</v>
      </c>
      <c r="L69" s="36">
        <v>5</v>
      </c>
      <c r="M69" s="36">
        <v>5</v>
      </c>
      <c r="N69" s="36">
        <v>5</v>
      </c>
      <c r="O69" s="36">
        <v>3</v>
      </c>
      <c r="P69" s="36">
        <v>5</v>
      </c>
      <c r="Q69" s="36">
        <v>5</v>
      </c>
      <c r="R69" s="36">
        <v>7</v>
      </c>
      <c r="S69" s="36">
        <v>4</v>
      </c>
      <c r="T69" s="36">
        <v>5</v>
      </c>
      <c r="U69" s="36">
        <v>11</v>
      </c>
      <c r="V69" s="36">
        <v>11</v>
      </c>
      <c r="W69" s="56">
        <f t="shared" si="20"/>
        <v>106</v>
      </c>
    </row>
    <row r="70" spans="1:23" ht="12.75">
      <c r="A70" s="53" t="s">
        <v>7</v>
      </c>
      <c r="B70" s="106" t="str">
        <f>B18</f>
        <v>Pěč Jaroslav ml..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25" t="s">
        <v>25</v>
      </c>
      <c r="B73" s="125"/>
      <c r="C73" s="125"/>
      <c r="D73" s="58"/>
      <c r="E73" s="59">
        <f aca="true" t="shared" si="21" ref="E73:V73">MIN(E68:E72)</f>
        <v>6</v>
      </c>
      <c r="F73" s="59">
        <f t="shared" si="21"/>
        <v>4</v>
      </c>
      <c r="G73" s="59">
        <f t="shared" si="21"/>
        <v>3</v>
      </c>
      <c r="H73" s="59">
        <f t="shared" si="21"/>
        <v>3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3</v>
      </c>
      <c r="P73" s="59">
        <f t="shared" si="21"/>
        <v>5</v>
      </c>
      <c r="Q73" s="59">
        <f t="shared" si="21"/>
        <v>5</v>
      </c>
      <c r="R73" s="59">
        <f t="shared" si="21"/>
        <v>6</v>
      </c>
      <c r="S73" s="59">
        <f t="shared" si="21"/>
        <v>4</v>
      </c>
      <c r="T73" s="59">
        <f t="shared" si="21"/>
        <v>5</v>
      </c>
      <c r="U73" s="59">
        <f t="shared" si="21"/>
        <v>3</v>
      </c>
      <c r="V73" s="59">
        <f t="shared" si="21"/>
        <v>5</v>
      </c>
      <c r="W73" s="60">
        <f t="shared" si="20"/>
        <v>82</v>
      </c>
    </row>
    <row r="76" spans="1:23" ht="13.5" thickBot="1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25"/>
      <c r="B77" s="125"/>
      <c r="C77" s="126"/>
      <c r="D77" s="50" t="s">
        <v>23</v>
      </c>
      <c r="E77" s="108">
        <v>4</v>
      </c>
      <c r="F77" s="108">
        <v>4</v>
      </c>
      <c r="G77" s="108">
        <v>4</v>
      </c>
      <c r="H77" s="108">
        <v>3</v>
      </c>
      <c r="I77" s="108">
        <v>5</v>
      </c>
      <c r="J77" s="108">
        <v>3</v>
      </c>
      <c r="K77" s="108">
        <v>4</v>
      </c>
      <c r="L77" s="108">
        <v>4</v>
      </c>
      <c r="M77" s="108">
        <v>5</v>
      </c>
      <c r="N77" s="108">
        <v>5</v>
      </c>
      <c r="O77" s="108">
        <v>3</v>
      </c>
      <c r="P77" s="108">
        <v>4</v>
      </c>
      <c r="Q77" s="108">
        <v>4</v>
      </c>
      <c r="R77" s="108">
        <v>4</v>
      </c>
      <c r="S77" s="108">
        <v>3</v>
      </c>
      <c r="T77" s="108">
        <v>5</v>
      </c>
      <c r="U77" s="108">
        <v>4</v>
      </c>
      <c r="V77" s="109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9</v>
      </c>
      <c r="F78" s="36">
        <v>8</v>
      </c>
      <c r="G78" s="36">
        <v>8</v>
      </c>
      <c r="H78" s="36">
        <v>9</v>
      </c>
      <c r="I78" s="36">
        <v>8</v>
      </c>
      <c r="J78" s="36">
        <v>6</v>
      </c>
      <c r="K78" s="36">
        <v>9</v>
      </c>
      <c r="L78" s="36">
        <v>6</v>
      </c>
      <c r="M78" s="36">
        <v>10</v>
      </c>
      <c r="N78" s="36">
        <v>10</v>
      </c>
      <c r="O78" s="36">
        <v>4</v>
      </c>
      <c r="P78" s="36">
        <v>9</v>
      </c>
      <c r="Q78" s="36">
        <v>5</v>
      </c>
      <c r="R78" s="36">
        <v>11</v>
      </c>
      <c r="S78" s="36">
        <v>4</v>
      </c>
      <c r="T78" s="36">
        <v>7</v>
      </c>
      <c r="U78" s="36">
        <v>6</v>
      </c>
      <c r="V78" s="36">
        <v>9</v>
      </c>
      <c r="W78" s="56">
        <f aca="true" t="shared" si="22" ref="W78:W83">SUM(E78:V78)</f>
        <v>138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6" t="str">
        <f>B21</f>
        <v>Maček Martin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5" t="s">
        <v>25</v>
      </c>
      <c r="B83" s="125"/>
      <c r="C83" s="125"/>
      <c r="D83" s="58"/>
      <c r="E83" s="59">
        <f aca="true" t="shared" si="23" ref="E83:V83">MIN(E78:E82)</f>
        <v>9</v>
      </c>
      <c r="F83" s="59">
        <f t="shared" si="23"/>
        <v>8</v>
      </c>
      <c r="G83" s="59">
        <f t="shared" si="23"/>
        <v>8</v>
      </c>
      <c r="H83" s="59">
        <f t="shared" si="23"/>
        <v>9</v>
      </c>
      <c r="I83" s="59">
        <f t="shared" si="23"/>
        <v>8</v>
      </c>
      <c r="J83" s="59">
        <f t="shared" si="23"/>
        <v>6</v>
      </c>
      <c r="K83" s="59">
        <f t="shared" si="23"/>
        <v>9</v>
      </c>
      <c r="L83" s="59">
        <f t="shared" si="23"/>
        <v>6</v>
      </c>
      <c r="M83" s="59">
        <f t="shared" si="23"/>
        <v>10</v>
      </c>
      <c r="N83" s="59">
        <f t="shared" si="23"/>
        <v>10</v>
      </c>
      <c r="O83" s="59">
        <f t="shared" si="23"/>
        <v>4</v>
      </c>
      <c r="P83" s="59">
        <f t="shared" si="23"/>
        <v>9</v>
      </c>
      <c r="Q83" s="59">
        <f t="shared" si="23"/>
        <v>5</v>
      </c>
      <c r="R83" s="59">
        <f t="shared" si="23"/>
        <v>11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9</v>
      </c>
      <c r="W83" s="60">
        <f t="shared" si="22"/>
        <v>138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19"/>
      <c r="B89" s="120"/>
      <c r="C89" s="12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21" t="str">
        <f>B30</f>
        <v>Pastorek Vladimír</v>
      </c>
      <c r="C90" s="121"/>
      <c r="D90" s="122" t="s">
        <v>28</v>
      </c>
      <c r="E90" s="71">
        <f aca="true" t="shared" si="24" ref="E90:V90">E33</f>
        <v>5</v>
      </c>
      <c r="F90" s="71">
        <f t="shared" si="24"/>
        <v>4</v>
      </c>
      <c r="G90" s="71">
        <f t="shared" si="24"/>
        <v>4</v>
      </c>
      <c r="H90" s="71">
        <f t="shared" si="24"/>
        <v>3</v>
      </c>
      <c r="I90" s="71">
        <f t="shared" si="24"/>
        <v>5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5</v>
      </c>
      <c r="N90" s="71">
        <f t="shared" si="24"/>
        <v>6</v>
      </c>
      <c r="O90" s="71">
        <f t="shared" si="24"/>
        <v>4</v>
      </c>
      <c r="P90" s="71">
        <f t="shared" si="24"/>
        <v>6</v>
      </c>
      <c r="Q90" s="71">
        <f t="shared" si="24"/>
        <v>4</v>
      </c>
      <c r="R90" s="71">
        <f t="shared" si="24"/>
        <v>6</v>
      </c>
      <c r="S90" s="71">
        <f t="shared" si="24"/>
        <v>3</v>
      </c>
      <c r="T90" s="71">
        <f t="shared" si="24"/>
        <v>5</v>
      </c>
      <c r="U90" s="71">
        <f t="shared" si="24"/>
        <v>3</v>
      </c>
      <c r="V90" s="71">
        <f t="shared" si="24"/>
        <v>5</v>
      </c>
      <c r="W90" s="56">
        <f aca="true" t="shared" si="25" ref="W90:W95">SUM(E90:V90)</f>
        <v>80</v>
      </c>
    </row>
    <row r="91" spans="1:23" ht="13.5" thickBot="1">
      <c r="A91" s="72">
        <v>2</v>
      </c>
      <c r="B91" s="123" t="str">
        <f>B40</f>
        <v>Jurko Peter</v>
      </c>
      <c r="C91" s="123"/>
      <c r="D91" s="122"/>
      <c r="E91" s="65">
        <f aca="true" t="shared" si="26" ref="E91:V91">E43</f>
        <v>4</v>
      </c>
      <c r="F91" s="65">
        <f t="shared" si="26"/>
        <v>5</v>
      </c>
      <c r="G91" s="65">
        <f t="shared" si="26"/>
        <v>4</v>
      </c>
      <c r="H91" s="65">
        <f t="shared" si="26"/>
        <v>3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3</v>
      </c>
      <c r="P91" s="65">
        <f t="shared" si="26"/>
        <v>6</v>
      </c>
      <c r="Q91" s="65">
        <f t="shared" si="26"/>
        <v>4</v>
      </c>
      <c r="R91" s="65">
        <f t="shared" si="26"/>
        <v>4</v>
      </c>
      <c r="S91" s="65">
        <f t="shared" si="26"/>
        <v>3</v>
      </c>
      <c r="T91" s="65">
        <f t="shared" si="26"/>
        <v>4</v>
      </c>
      <c r="U91" s="65">
        <f t="shared" si="26"/>
        <v>3</v>
      </c>
      <c r="V91" s="65">
        <f t="shared" si="26"/>
        <v>4</v>
      </c>
      <c r="W91" s="56">
        <f t="shared" si="25"/>
        <v>74</v>
      </c>
    </row>
    <row r="92" spans="1:23" ht="13.5" thickBot="1">
      <c r="A92" s="72">
        <v>3</v>
      </c>
      <c r="B92" s="123" t="str">
        <f>B50</f>
        <v>Pěč Jaroslav st.</v>
      </c>
      <c r="C92" s="123"/>
      <c r="D92" s="122"/>
      <c r="E92" s="65">
        <f aca="true" t="shared" si="27" ref="E92:V92">E53</f>
        <v>4</v>
      </c>
      <c r="F92" s="65">
        <f t="shared" si="27"/>
        <v>4</v>
      </c>
      <c r="G92" s="65">
        <f t="shared" si="27"/>
        <v>4</v>
      </c>
      <c r="H92" s="65">
        <f t="shared" si="27"/>
        <v>4</v>
      </c>
      <c r="I92" s="65">
        <f t="shared" si="27"/>
        <v>7</v>
      </c>
      <c r="J92" s="65">
        <f t="shared" si="27"/>
        <v>3</v>
      </c>
      <c r="K92" s="65">
        <f t="shared" si="27"/>
        <v>7</v>
      </c>
      <c r="L92" s="65">
        <f t="shared" si="27"/>
        <v>6</v>
      </c>
      <c r="M92" s="65">
        <f t="shared" si="27"/>
        <v>5</v>
      </c>
      <c r="N92" s="65">
        <f t="shared" si="27"/>
        <v>6</v>
      </c>
      <c r="O92" s="65">
        <f t="shared" si="27"/>
        <v>3</v>
      </c>
      <c r="P92" s="65">
        <f t="shared" si="27"/>
        <v>4</v>
      </c>
      <c r="Q92" s="65">
        <f t="shared" si="27"/>
        <v>4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6</v>
      </c>
      <c r="V92" s="65">
        <f t="shared" si="27"/>
        <v>4</v>
      </c>
      <c r="W92" s="56">
        <f t="shared" si="25"/>
        <v>86</v>
      </c>
    </row>
    <row r="93" spans="1:23" ht="13.5" thickBot="1">
      <c r="A93" s="72">
        <v>4</v>
      </c>
      <c r="B93" s="123" t="str">
        <f>B60</f>
        <v>Hrivko Ladislav</v>
      </c>
      <c r="C93" s="123"/>
      <c r="D93" s="122"/>
      <c r="E93" s="65">
        <f aca="true" t="shared" si="28" ref="E93:V93">E63</f>
        <v>5</v>
      </c>
      <c r="F93" s="65">
        <f t="shared" si="28"/>
        <v>5</v>
      </c>
      <c r="G93" s="65">
        <f t="shared" si="28"/>
        <v>4</v>
      </c>
      <c r="H93" s="65">
        <f t="shared" si="28"/>
        <v>4</v>
      </c>
      <c r="I93" s="65">
        <f t="shared" si="28"/>
        <v>7</v>
      </c>
      <c r="J93" s="65">
        <f t="shared" si="28"/>
        <v>4</v>
      </c>
      <c r="K93" s="65">
        <f t="shared" si="28"/>
        <v>6</v>
      </c>
      <c r="L93" s="65">
        <f t="shared" si="28"/>
        <v>5</v>
      </c>
      <c r="M93" s="65">
        <f t="shared" si="28"/>
        <v>6</v>
      </c>
      <c r="N93" s="65">
        <f t="shared" si="28"/>
        <v>6</v>
      </c>
      <c r="O93" s="65">
        <f t="shared" si="28"/>
        <v>5</v>
      </c>
      <c r="P93" s="65">
        <f t="shared" si="28"/>
        <v>5</v>
      </c>
      <c r="Q93" s="65">
        <f t="shared" si="28"/>
        <v>7</v>
      </c>
      <c r="R93" s="65">
        <f t="shared" si="28"/>
        <v>5</v>
      </c>
      <c r="S93" s="65">
        <f t="shared" si="28"/>
        <v>3</v>
      </c>
      <c r="T93" s="65">
        <f t="shared" si="28"/>
        <v>5</v>
      </c>
      <c r="U93" s="65">
        <f t="shared" si="28"/>
        <v>5</v>
      </c>
      <c r="V93" s="65">
        <f t="shared" si="28"/>
        <v>4</v>
      </c>
      <c r="W93" s="56">
        <f t="shared" si="25"/>
        <v>91</v>
      </c>
    </row>
    <row r="94" spans="1:23" ht="13.5" thickBot="1">
      <c r="A94" s="72">
        <v>5</v>
      </c>
      <c r="B94" s="123" t="str">
        <f>B70</f>
        <v>Pěč Jaroslav ml..</v>
      </c>
      <c r="C94" s="123"/>
      <c r="D94" s="122"/>
      <c r="E94" s="65">
        <f aca="true" t="shared" si="29" ref="E94:V94">E73</f>
        <v>6</v>
      </c>
      <c r="F94" s="65">
        <f t="shared" si="29"/>
        <v>4</v>
      </c>
      <c r="G94" s="65">
        <f t="shared" si="29"/>
        <v>3</v>
      </c>
      <c r="H94" s="65">
        <f t="shared" si="29"/>
        <v>3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3</v>
      </c>
      <c r="P94" s="65">
        <f t="shared" si="29"/>
        <v>5</v>
      </c>
      <c r="Q94" s="65">
        <f t="shared" si="29"/>
        <v>5</v>
      </c>
      <c r="R94" s="65">
        <f t="shared" si="29"/>
        <v>6</v>
      </c>
      <c r="S94" s="65">
        <f t="shared" si="29"/>
        <v>4</v>
      </c>
      <c r="T94" s="65">
        <f t="shared" si="29"/>
        <v>5</v>
      </c>
      <c r="U94" s="65">
        <f t="shared" si="29"/>
        <v>3</v>
      </c>
      <c r="V94" s="65">
        <f t="shared" si="29"/>
        <v>5</v>
      </c>
      <c r="W94" s="56">
        <f t="shared" si="25"/>
        <v>82</v>
      </c>
    </row>
    <row r="95" spans="1:23" ht="13.5" thickBot="1">
      <c r="A95" s="73">
        <v>6</v>
      </c>
      <c r="B95" s="124" t="str">
        <f>B80</f>
        <v>Maček Martin</v>
      </c>
      <c r="C95" s="124"/>
      <c r="D95" s="122"/>
      <c r="E95" s="75">
        <f aca="true" t="shared" si="30" ref="E95:V95">E83</f>
        <v>9</v>
      </c>
      <c r="F95" s="75">
        <f t="shared" si="30"/>
        <v>8</v>
      </c>
      <c r="G95" s="75">
        <f t="shared" si="30"/>
        <v>8</v>
      </c>
      <c r="H95" s="75">
        <f t="shared" si="30"/>
        <v>9</v>
      </c>
      <c r="I95" s="75">
        <f t="shared" si="30"/>
        <v>8</v>
      </c>
      <c r="J95" s="75">
        <f t="shared" si="30"/>
        <v>6</v>
      </c>
      <c r="K95" s="75">
        <f t="shared" si="30"/>
        <v>9</v>
      </c>
      <c r="L95" s="75">
        <f t="shared" si="30"/>
        <v>6</v>
      </c>
      <c r="M95" s="75">
        <f t="shared" si="30"/>
        <v>10</v>
      </c>
      <c r="N95" s="75">
        <f t="shared" si="30"/>
        <v>10</v>
      </c>
      <c r="O95" s="75">
        <f t="shared" si="30"/>
        <v>4</v>
      </c>
      <c r="P95" s="75">
        <f t="shared" si="30"/>
        <v>9</v>
      </c>
      <c r="Q95" s="75">
        <f t="shared" si="30"/>
        <v>5</v>
      </c>
      <c r="R95" s="75">
        <f t="shared" si="30"/>
        <v>11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75">
        <f t="shared" si="30"/>
        <v>9</v>
      </c>
      <c r="W95" s="76">
        <f t="shared" si="25"/>
        <v>138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V194"/>
  <sheetViews>
    <sheetView zoomScalePageLayoutView="0" workbookViewId="0" topLeftCell="B75">
      <selection activeCell="B90" sqref="B90:C94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29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30</v>
      </c>
      <c r="C6" s="29">
        <v>18.2</v>
      </c>
      <c r="D6" s="30">
        <f>IF(C6="ZK",$X$3,ROUND(SUM(C6*$A$2/$C$2-($W$2-$B$2)),0))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2</v>
      </c>
      <c r="K6" s="30">
        <f t="shared" si="0"/>
        <v>2</v>
      </c>
      <c r="L6" s="30">
        <f t="shared" si="0"/>
        <v>1</v>
      </c>
      <c r="M6" s="30">
        <f t="shared" si="0"/>
        <v>1</v>
      </c>
      <c r="N6" s="30">
        <f t="shared" si="0"/>
        <v>1</v>
      </c>
      <c r="O6" s="30">
        <f t="shared" si="0"/>
        <v>1</v>
      </c>
      <c r="P6" s="30">
        <f t="shared" si="0"/>
        <v>1</v>
      </c>
      <c r="Q6" s="30">
        <f t="shared" si="0"/>
        <v>1</v>
      </c>
      <c r="R6" s="30">
        <f t="shared" si="0"/>
        <v>0</v>
      </c>
      <c r="S6" s="30">
        <f t="shared" si="0"/>
        <v>0</v>
      </c>
      <c r="T6" s="30">
        <f t="shared" si="0"/>
        <v>1</v>
      </c>
      <c r="U6" s="30">
        <f t="shared" si="0"/>
        <v>1</v>
      </c>
      <c r="V6" s="30">
        <f t="shared" si="0"/>
        <v>2</v>
      </c>
      <c r="W6" s="30">
        <f>SUM(E6:V6)</f>
        <v>16</v>
      </c>
      <c r="X6" s="31">
        <f>IF(C6&gt;-50,IF(X7=TRUE,"s",SUM(E7:V7)),"z")</f>
        <v>110</v>
      </c>
      <c r="Y6" s="31">
        <f>IF(X7=TRUE,"s",SUM(N7:V7))</f>
        <v>56</v>
      </c>
      <c r="Z6" s="31">
        <f>IF(X7=TRUE,"s",SUM(Q7:W7))</f>
        <v>38</v>
      </c>
      <c r="AA6" s="31">
        <f>IF(X7=TRUE,"s",SUM(T7:V7))</f>
        <v>17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4</v>
      </c>
      <c r="G7" s="36">
        <v>8</v>
      </c>
      <c r="H7" s="36">
        <v>7</v>
      </c>
      <c r="I7" s="36">
        <v>8</v>
      </c>
      <c r="J7" s="36">
        <v>4</v>
      </c>
      <c r="K7" s="36">
        <v>5</v>
      </c>
      <c r="L7" s="36">
        <v>6</v>
      </c>
      <c r="M7" s="36">
        <v>5</v>
      </c>
      <c r="N7" s="36">
        <v>6</v>
      </c>
      <c r="O7" s="36">
        <v>6</v>
      </c>
      <c r="P7" s="36">
        <v>6</v>
      </c>
      <c r="Q7" s="36">
        <v>7</v>
      </c>
      <c r="R7" s="36">
        <v>7</v>
      </c>
      <c r="S7" s="36">
        <v>7</v>
      </c>
      <c r="T7" s="36">
        <v>7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31</v>
      </c>
      <c r="C9" s="29">
        <v>17.2</v>
      </c>
      <c r="D9" s="30">
        <f>IF(C9="ZK",$X$3,ROUND(SUM(C9*$A$2/$C$2-($W$2-$B$2)),0))</f>
        <v>17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1</v>
      </c>
      <c r="H9" s="30">
        <f t="shared" si="2"/>
        <v>1</v>
      </c>
      <c r="I9" s="30">
        <f t="shared" si="2"/>
        <v>0</v>
      </c>
      <c r="J9" s="30">
        <f t="shared" si="2"/>
        <v>2</v>
      </c>
      <c r="K9" s="30">
        <f t="shared" si="2"/>
        <v>2</v>
      </c>
      <c r="L9" s="30">
        <f t="shared" si="2"/>
        <v>0</v>
      </c>
      <c r="M9" s="30">
        <f t="shared" si="2"/>
        <v>2</v>
      </c>
      <c r="N9" s="30">
        <f t="shared" si="2"/>
        <v>1</v>
      </c>
      <c r="O9" s="30">
        <f t="shared" si="2"/>
        <v>3</v>
      </c>
      <c r="P9" s="30">
        <f t="shared" si="2"/>
        <v>0</v>
      </c>
      <c r="Q9" s="30">
        <f t="shared" si="2"/>
        <v>2</v>
      </c>
      <c r="R9" s="30">
        <f t="shared" si="2"/>
        <v>1</v>
      </c>
      <c r="S9" s="30">
        <f t="shared" si="2"/>
        <v>3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22</v>
      </c>
      <c r="X9" s="31">
        <f>IF(C9&gt;-50,IF(X10=TRUE,"s",SUM(E10:V10)),"z")</f>
        <v>106</v>
      </c>
      <c r="Y9" s="31">
        <f>IF(X10=TRUE,"s",SUM(N10:V10))</f>
        <v>54</v>
      </c>
      <c r="Z9" s="31">
        <f>IF(X10=TRUE,"s",SUM(Q10:W10))</f>
        <v>36</v>
      </c>
      <c r="AA9" s="31">
        <f>IF(X10=TRUE,"s",SUM(T10:V10))</f>
        <v>20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7</v>
      </c>
      <c r="H10" s="36">
        <v>6</v>
      </c>
      <c r="I10" s="36">
        <v>8</v>
      </c>
      <c r="J10" s="36">
        <v>4</v>
      </c>
      <c r="K10" s="36">
        <v>5</v>
      </c>
      <c r="L10" s="36">
        <v>7</v>
      </c>
      <c r="M10" s="36">
        <v>4</v>
      </c>
      <c r="N10" s="36">
        <v>5</v>
      </c>
      <c r="O10" s="36">
        <v>4</v>
      </c>
      <c r="P10" s="36">
        <v>9</v>
      </c>
      <c r="Q10" s="36">
        <v>6</v>
      </c>
      <c r="R10" s="36">
        <v>6</v>
      </c>
      <c r="S10" s="36">
        <v>4</v>
      </c>
      <c r="T10" s="36">
        <v>9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32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33</v>
      </c>
      <c r="C15" s="29">
        <v>18.4</v>
      </c>
      <c r="D15" s="30">
        <f>IF(C15="ZK",$X$3,ROUND(SUM(C15*$A$2/$C$2-($W$2-$B$2)),0))</f>
        <v>18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0</v>
      </c>
      <c r="J15" s="30">
        <f t="shared" si="6"/>
        <v>3</v>
      </c>
      <c r="K15" s="30">
        <f t="shared" si="6"/>
        <v>3</v>
      </c>
      <c r="L15" s="30">
        <f t="shared" si="6"/>
        <v>2</v>
      </c>
      <c r="M15" s="30">
        <f t="shared" si="6"/>
        <v>2</v>
      </c>
      <c r="N15" s="30">
        <f t="shared" si="6"/>
        <v>3</v>
      </c>
      <c r="O15" s="30">
        <f t="shared" si="6"/>
        <v>2</v>
      </c>
      <c r="P15" s="30">
        <f t="shared" si="6"/>
        <v>4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2</v>
      </c>
      <c r="W15" s="30">
        <f>SUM(E15:V15)</f>
        <v>37</v>
      </c>
      <c r="X15" s="31">
        <f>IF(C15&gt;-50,IF(X16=TRUE,"s",SUM(E16:V16)),"z")</f>
        <v>89</v>
      </c>
      <c r="Y15" s="31">
        <f>IF(X16=TRUE,"s",SUM(N16:V16))</f>
        <v>44</v>
      </c>
      <c r="Z15" s="31">
        <f>IF(X16=TRUE,"s",SUM(Q16:W16))</f>
        <v>32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7</v>
      </c>
      <c r="H16" s="36">
        <v>5</v>
      </c>
      <c r="I16" s="36">
        <v>8</v>
      </c>
      <c r="J16" s="36">
        <v>3</v>
      </c>
      <c r="K16" s="36">
        <v>4</v>
      </c>
      <c r="L16" s="36">
        <v>5</v>
      </c>
      <c r="M16" s="36">
        <v>4</v>
      </c>
      <c r="N16" s="36">
        <v>4</v>
      </c>
      <c r="O16" s="36">
        <v>5</v>
      </c>
      <c r="P16" s="36">
        <v>3</v>
      </c>
      <c r="Q16" s="36">
        <v>6</v>
      </c>
      <c r="R16" s="36">
        <v>5</v>
      </c>
      <c r="S16" s="36">
        <v>5</v>
      </c>
      <c r="T16" s="36">
        <v>6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34</v>
      </c>
      <c r="C18" s="29">
        <v>16</v>
      </c>
      <c r="D18" s="30">
        <f>IF(C18="ZK",$X$3,ROUND(SUM(C18*$A$2/$C$2-($W$2-$B$2)),0))</f>
        <v>15</v>
      </c>
      <c r="E18" s="30">
        <f aca="true" t="shared" si="8" ref="E18:V18">IF(E19="s",0,IF(E20-E19+E$2&lt;0,0,E20-E19+E$2))</f>
        <v>2</v>
      </c>
      <c r="F18" s="30">
        <f t="shared" si="8"/>
        <v>1</v>
      </c>
      <c r="G18" s="30">
        <f t="shared" si="8"/>
        <v>3</v>
      </c>
      <c r="H18" s="30">
        <f t="shared" si="8"/>
        <v>3</v>
      </c>
      <c r="I18" s="30">
        <f t="shared" si="8"/>
        <v>0</v>
      </c>
      <c r="J18" s="30">
        <f t="shared" si="8"/>
        <v>1</v>
      </c>
      <c r="K18" s="30">
        <f t="shared" si="8"/>
        <v>2</v>
      </c>
      <c r="L18" s="30">
        <f t="shared" si="8"/>
        <v>2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2</v>
      </c>
      <c r="Q18" s="30">
        <f t="shared" si="8"/>
        <v>2</v>
      </c>
      <c r="R18" s="30">
        <f t="shared" si="8"/>
        <v>0</v>
      </c>
      <c r="S18" s="30">
        <f t="shared" si="8"/>
        <v>1</v>
      </c>
      <c r="T18" s="30">
        <f t="shared" si="8"/>
        <v>0</v>
      </c>
      <c r="U18" s="30">
        <f t="shared" si="8"/>
        <v>2</v>
      </c>
      <c r="V18" s="30">
        <f t="shared" si="8"/>
        <v>2</v>
      </c>
      <c r="W18" s="30">
        <f>SUM(E18:V18)</f>
        <v>31</v>
      </c>
      <c r="X18" s="31">
        <f>IF(C18&gt;-50,IF(X19=TRUE,"s",SUM(E19:V19)),"z")</f>
        <v>95</v>
      </c>
      <c r="Y18" s="31">
        <f>IF(X19=TRUE,"s",SUM(N19:V19))</f>
        <v>48</v>
      </c>
      <c r="Z18" s="31">
        <f>IF(X19=TRUE,"s",SUM(Q19:W19))</f>
        <v>35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5</v>
      </c>
      <c r="H19" s="36">
        <v>4</v>
      </c>
      <c r="I19" s="36">
        <v>11</v>
      </c>
      <c r="J19" s="36">
        <v>4</v>
      </c>
      <c r="K19" s="36">
        <v>5</v>
      </c>
      <c r="L19" s="36">
        <v>5</v>
      </c>
      <c r="M19" s="36">
        <v>3</v>
      </c>
      <c r="N19" s="36">
        <v>4</v>
      </c>
      <c r="O19" s="36">
        <v>4</v>
      </c>
      <c r="P19" s="36">
        <v>5</v>
      </c>
      <c r="Q19" s="36">
        <v>6</v>
      </c>
      <c r="R19" s="36">
        <v>7</v>
      </c>
      <c r="S19" s="36">
        <v>5</v>
      </c>
      <c r="T19" s="36">
        <v>8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2.75">
      <c r="B25" t="s">
        <v>7</v>
      </c>
    </row>
    <row r="26" spans="1:23" ht="12.75">
      <c r="A26" s="125" t="s">
        <v>19</v>
      </c>
      <c r="B26" s="125"/>
      <c r="C26" s="126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2.75">
      <c r="A27" s="125"/>
      <c r="B27" s="125"/>
      <c r="C27" s="126"/>
      <c r="D27" s="50" t="s">
        <v>23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4</v>
      </c>
      <c r="G28" s="36">
        <v>8</v>
      </c>
      <c r="H28" s="36">
        <v>7</v>
      </c>
      <c r="I28" s="36">
        <v>8</v>
      </c>
      <c r="J28" s="36">
        <v>4</v>
      </c>
      <c r="K28" s="36">
        <v>5</v>
      </c>
      <c r="L28" s="36">
        <v>6</v>
      </c>
      <c r="M28" s="36">
        <v>5</v>
      </c>
      <c r="N28" s="36">
        <v>6</v>
      </c>
      <c r="O28" s="36">
        <v>6</v>
      </c>
      <c r="P28" s="36">
        <v>6</v>
      </c>
      <c r="Q28" s="36">
        <v>7</v>
      </c>
      <c r="R28" s="36">
        <v>7</v>
      </c>
      <c r="S28" s="36">
        <v>7</v>
      </c>
      <c r="T28" s="36">
        <v>7</v>
      </c>
      <c r="U28" s="36">
        <v>6</v>
      </c>
      <c r="V28" s="36">
        <v>4</v>
      </c>
      <c r="W28" s="56">
        <f aca="true" t="shared" si="12" ref="W28:W33">SUM(E28:V28)</f>
        <v>110</v>
      </c>
    </row>
    <row r="29" spans="1:23" ht="12.75">
      <c r="A29" s="53"/>
      <c r="B29" s="53"/>
      <c r="C29" s="54">
        <v>2</v>
      </c>
      <c r="D29" s="55"/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6">
        <f t="shared" si="12"/>
        <v>0</v>
      </c>
    </row>
    <row r="30" spans="1:23" ht="12.75">
      <c r="A30" s="53" t="s">
        <v>24</v>
      </c>
      <c r="B30" s="77" t="s">
        <v>30</v>
      </c>
      <c r="C30" s="54">
        <v>3</v>
      </c>
      <c r="D30" s="55"/>
      <c r="E30" s="57" t="s">
        <v>7</v>
      </c>
      <c r="F30" s="57" t="s">
        <v>7</v>
      </c>
      <c r="G30" s="57" t="s">
        <v>7</v>
      </c>
      <c r="H30" s="57" t="s">
        <v>7</v>
      </c>
      <c r="I30" s="57" t="s">
        <v>7</v>
      </c>
      <c r="J30" s="57" t="s">
        <v>7</v>
      </c>
      <c r="K30" s="57" t="s">
        <v>7</v>
      </c>
      <c r="L30" s="57" t="s">
        <v>7</v>
      </c>
      <c r="M30" s="57" t="s">
        <v>7</v>
      </c>
      <c r="N30" s="57" t="s">
        <v>7</v>
      </c>
      <c r="O30" s="57" t="s">
        <v>7</v>
      </c>
      <c r="P30" s="57" t="s">
        <v>7</v>
      </c>
      <c r="Q30" s="57" t="s">
        <v>7</v>
      </c>
      <c r="R30" s="57" t="s">
        <v>7</v>
      </c>
      <c r="S30" s="57" t="s">
        <v>7</v>
      </c>
      <c r="T30" s="57" t="s">
        <v>7</v>
      </c>
      <c r="U30" s="57" t="s">
        <v>7</v>
      </c>
      <c r="V30" s="57" t="s">
        <v>7</v>
      </c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57" t="s">
        <v>7</v>
      </c>
      <c r="F31" s="57" t="s">
        <v>7</v>
      </c>
      <c r="G31" s="57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6">
        <f t="shared" si="12"/>
        <v>0</v>
      </c>
    </row>
    <row r="32" spans="1:23" ht="12.75">
      <c r="A32" s="53"/>
      <c r="B32" s="53"/>
      <c r="C32" s="54">
        <v>5</v>
      </c>
      <c r="D32" s="55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56">
        <f t="shared" si="12"/>
        <v>0</v>
      </c>
    </row>
    <row r="33" spans="1:23" ht="12.75">
      <c r="A33" s="125" t="s">
        <v>25</v>
      </c>
      <c r="B33" s="125"/>
      <c r="C33" s="125"/>
      <c r="D33" s="58"/>
      <c r="E33" s="36">
        <v>7</v>
      </c>
      <c r="F33" s="36">
        <v>4</v>
      </c>
      <c r="G33" s="36">
        <v>8</v>
      </c>
      <c r="H33" s="36">
        <v>7</v>
      </c>
      <c r="I33" s="36">
        <v>8</v>
      </c>
      <c r="J33" s="36">
        <v>4</v>
      </c>
      <c r="K33" s="36">
        <v>5</v>
      </c>
      <c r="L33" s="36">
        <v>6</v>
      </c>
      <c r="M33" s="36">
        <v>5</v>
      </c>
      <c r="N33" s="36">
        <v>6</v>
      </c>
      <c r="O33" s="36">
        <v>6</v>
      </c>
      <c r="P33" s="36">
        <v>6</v>
      </c>
      <c r="Q33" s="36">
        <v>7</v>
      </c>
      <c r="R33" s="36">
        <v>7</v>
      </c>
      <c r="S33" s="36">
        <v>7</v>
      </c>
      <c r="T33" s="36">
        <v>7</v>
      </c>
      <c r="U33" s="36">
        <v>6</v>
      </c>
      <c r="V33" s="36">
        <v>4</v>
      </c>
      <c r="W33" s="60">
        <f t="shared" si="12"/>
        <v>110</v>
      </c>
    </row>
    <row r="36" spans="1:23" ht="12.75">
      <c r="A36" s="125" t="s">
        <v>19</v>
      </c>
      <c r="B36" s="125"/>
      <c r="C36" s="126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2.75">
      <c r="A37" s="125"/>
      <c r="B37" s="125"/>
      <c r="C37" s="126"/>
      <c r="D37" s="50" t="s">
        <v>23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5</v>
      </c>
      <c r="G38" s="36">
        <v>7</v>
      </c>
      <c r="H38" s="36">
        <v>6</v>
      </c>
      <c r="I38" s="36">
        <v>8</v>
      </c>
      <c r="J38" s="36">
        <v>4</v>
      </c>
      <c r="K38" s="36">
        <v>5</v>
      </c>
      <c r="L38" s="36">
        <v>7</v>
      </c>
      <c r="M38" s="36">
        <v>4</v>
      </c>
      <c r="N38" s="36">
        <v>5</v>
      </c>
      <c r="O38" s="36">
        <v>4</v>
      </c>
      <c r="P38" s="36">
        <v>9</v>
      </c>
      <c r="Q38" s="36">
        <v>6</v>
      </c>
      <c r="R38" s="36">
        <v>6</v>
      </c>
      <c r="S38" s="36">
        <v>4</v>
      </c>
      <c r="T38" s="36">
        <v>9</v>
      </c>
      <c r="U38" s="36">
        <v>7</v>
      </c>
      <c r="V38" s="36">
        <v>4</v>
      </c>
      <c r="W38" s="56">
        <f aca="true" t="shared" si="13" ref="W38:W43">SUM(E38:V38)</f>
        <v>106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3"/>
        <v>0</v>
      </c>
    </row>
    <row r="40" spans="1:23" ht="12.75">
      <c r="A40" s="53" t="s">
        <v>24</v>
      </c>
      <c r="B40" s="77" t="s">
        <v>31</v>
      </c>
      <c r="C40" s="54">
        <v>3</v>
      </c>
      <c r="D40" s="55"/>
      <c r="E40" s="57" t="s">
        <v>7</v>
      </c>
      <c r="F40" s="57" t="s">
        <v>7</v>
      </c>
      <c r="G40" s="57" t="s">
        <v>7</v>
      </c>
      <c r="H40" s="57" t="s">
        <v>7</v>
      </c>
      <c r="I40" s="57" t="s">
        <v>7</v>
      </c>
      <c r="J40" s="57" t="s">
        <v>7</v>
      </c>
      <c r="K40" s="57" t="s">
        <v>7</v>
      </c>
      <c r="L40" s="57" t="s">
        <v>7</v>
      </c>
      <c r="M40" s="57" t="s">
        <v>7</v>
      </c>
      <c r="N40" s="57" t="s">
        <v>7</v>
      </c>
      <c r="O40" s="57" t="s">
        <v>7</v>
      </c>
      <c r="P40" s="57" t="s">
        <v>7</v>
      </c>
      <c r="Q40" s="57" t="s">
        <v>7</v>
      </c>
      <c r="R40" s="57" t="s">
        <v>7</v>
      </c>
      <c r="S40" s="57" t="s">
        <v>7</v>
      </c>
      <c r="T40" s="57" t="s">
        <v>7</v>
      </c>
      <c r="U40" s="57" t="s">
        <v>7</v>
      </c>
      <c r="V40" s="57" t="s">
        <v>7</v>
      </c>
      <c r="W40" s="56">
        <f t="shared" si="13"/>
        <v>0</v>
      </c>
    </row>
    <row r="41" spans="1:23" ht="12.75">
      <c r="A41" s="53"/>
      <c r="B41" s="53"/>
      <c r="C41" s="54">
        <v>4</v>
      </c>
      <c r="D41" s="55"/>
      <c r="E41" s="57" t="s">
        <v>7</v>
      </c>
      <c r="F41" s="57" t="s">
        <v>7</v>
      </c>
      <c r="G41" s="57" t="s">
        <v>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3"/>
        <v>0</v>
      </c>
    </row>
    <row r="42" spans="1:23" ht="12.75">
      <c r="A42" s="53"/>
      <c r="B42" s="53"/>
      <c r="C42" s="54">
        <v>5</v>
      </c>
      <c r="D42" s="55"/>
      <c r="E42" s="57" t="s">
        <v>7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6">
        <f t="shared" si="13"/>
        <v>0</v>
      </c>
    </row>
    <row r="43" spans="1:23" ht="12.75">
      <c r="A43" s="127" t="s">
        <v>25</v>
      </c>
      <c r="B43" s="127"/>
      <c r="C43" s="127"/>
      <c r="D43" s="61"/>
      <c r="E43" s="62">
        <f aca="true" t="shared" si="14" ref="E43:V43">MIN(E38:E42)</f>
        <v>6</v>
      </c>
      <c r="F43" s="62">
        <f t="shared" si="14"/>
        <v>5</v>
      </c>
      <c r="G43" s="62">
        <f t="shared" si="14"/>
        <v>7</v>
      </c>
      <c r="H43" s="62">
        <f t="shared" si="14"/>
        <v>6</v>
      </c>
      <c r="I43" s="62">
        <f t="shared" si="14"/>
        <v>8</v>
      </c>
      <c r="J43" s="62">
        <f t="shared" si="14"/>
        <v>4</v>
      </c>
      <c r="K43" s="62">
        <f t="shared" si="14"/>
        <v>5</v>
      </c>
      <c r="L43" s="62">
        <f t="shared" si="14"/>
        <v>7</v>
      </c>
      <c r="M43" s="62">
        <f t="shared" si="14"/>
        <v>4</v>
      </c>
      <c r="N43" s="62">
        <f t="shared" si="14"/>
        <v>5</v>
      </c>
      <c r="O43" s="62">
        <f t="shared" si="14"/>
        <v>4</v>
      </c>
      <c r="P43" s="62">
        <f t="shared" si="14"/>
        <v>9</v>
      </c>
      <c r="Q43" s="62">
        <f t="shared" si="14"/>
        <v>6</v>
      </c>
      <c r="R43" s="62">
        <f t="shared" si="14"/>
        <v>6</v>
      </c>
      <c r="S43" s="62">
        <f t="shared" si="14"/>
        <v>4</v>
      </c>
      <c r="T43" s="62">
        <f t="shared" si="14"/>
        <v>9</v>
      </c>
      <c r="U43" s="62">
        <f t="shared" si="14"/>
        <v>7</v>
      </c>
      <c r="V43" s="62">
        <f t="shared" si="14"/>
        <v>4</v>
      </c>
      <c r="W43" s="60">
        <f t="shared" si="13"/>
        <v>106</v>
      </c>
    </row>
    <row r="46" spans="1:23" ht="12.75">
      <c r="A46" s="125" t="s">
        <v>19</v>
      </c>
      <c r="B46" s="125"/>
      <c r="C46" s="126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2.75">
      <c r="A47" s="125"/>
      <c r="B47" s="125"/>
      <c r="C47" s="126"/>
      <c r="D47" s="50" t="s">
        <v>23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6">
        <f aca="true" t="shared" si="15" ref="W48:W53">SUM(E48:V48)</f>
        <v>0</v>
      </c>
    </row>
    <row r="49" spans="1:23" ht="12.75">
      <c r="A49" s="53"/>
      <c r="B49" s="53"/>
      <c r="C49" s="54">
        <v>2</v>
      </c>
      <c r="D49" s="55"/>
      <c r="E49" s="57" t="s">
        <v>7</v>
      </c>
      <c r="F49" s="57" t="s">
        <v>7</v>
      </c>
      <c r="G49" s="57" t="s">
        <v>7</v>
      </c>
      <c r="H49" s="57" t="s">
        <v>7</v>
      </c>
      <c r="I49" s="57" t="s">
        <v>7</v>
      </c>
      <c r="J49" s="57" t="s">
        <v>7</v>
      </c>
      <c r="K49" s="57" t="s">
        <v>7</v>
      </c>
      <c r="L49" s="57" t="s">
        <v>7</v>
      </c>
      <c r="M49" s="57" t="s">
        <v>7</v>
      </c>
      <c r="N49" s="57" t="s">
        <v>7</v>
      </c>
      <c r="O49" s="57" t="s">
        <v>7</v>
      </c>
      <c r="P49" s="57" t="s">
        <v>7</v>
      </c>
      <c r="Q49" s="57" t="s">
        <v>7</v>
      </c>
      <c r="R49" s="57" t="s">
        <v>7</v>
      </c>
      <c r="S49" s="57" t="s">
        <v>7</v>
      </c>
      <c r="T49" s="57" t="s">
        <v>7</v>
      </c>
      <c r="U49" s="57" t="s">
        <v>7</v>
      </c>
      <c r="V49" s="57" t="s">
        <v>7</v>
      </c>
      <c r="W49" s="56">
        <f t="shared" si="15"/>
        <v>0</v>
      </c>
    </row>
    <row r="50" spans="1:23" ht="12.75">
      <c r="A50" s="53" t="s">
        <v>24</v>
      </c>
      <c r="B50" s="77" t="s">
        <v>32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5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5"/>
        <v>0</v>
      </c>
    </row>
    <row r="52" spans="1:23" ht="12.75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5"/>
        <v>0</v>
      </c>
    </row>
    <row r="53" spans="1:23" ht="12.75">
      <c r="A53" s="127" t="s">
        <v>25</v>
      </c>
      <c r="B53" s="127"/>
      <c r="C53" s="127"/>
      <c r="D53" s="61"/>
      <c r="E53" s="62">
        <f aca="true" t="shared" si="16" ref="E53:V53">MIN(E48:E52)</f>
        <v>0</v>
      </c>
      <c r="F53" s="62">
        <f t="shared" si="16"/>
        <v>0</v>
      </c>
      <c r="G53" s="62">
        <f t="shared" si="16"/>
        <v>0</v>
      </c>
      <c r="H53" s="62">
        <f t="shared" si="16"/>
        <v>0</v>
      </c>
      <c r="I53" s="62">
        <f t="shared" si="16"/>
        <v>0</v>
      </c>
      <c r="J53" s="62">
        <f t="shared" si="16"/>
        <v>0</v>
      </c>
      <c r="K53" s="62">
        <f t="shared" si="16"/>
        <v>0</v>
      </c>
      <c r="L53" s="62">
        <f t="shared" si="16"/>
        <v>0</v>
      </c>
      <c r="M53" s="62">
        <f t="shared" si="16"/>
        <v>0</v>
      </c>
      <c r="N53" s="62">
        <f t="shared" si="16"/>
        <v>0</v>
      </c>
      <c r="O53" s="62">
        <f t="shared" si="16"/>
        <v>0</v>
      </c>
      <c r="P53" s="62">
        <f t="shared" si="16"/>
        <v>0</v>
      </c>
      <c r="Q53" s="62">
        <f t="shared" si="16"/>
        <v>0</v>
      </c>
      <c r="R53" s="62">
        <f t="shared" si="16"/>
        <v>0</v>
      </c>
      <c r="S53" s="62">
        <f t="shared" si="16"/>
        <v>0</v>
      </c>
      <c r="T53" s="62">
        <f t="shared" si="16"/>
        <v>0</v>
      </c>
      <c r="U53" s="62">
        <f t="shared" si="16"/>
        <v>0</v>
      </c>
      <c r="V53" s="62">
        <f t="shared" si="16"/>
        <v>0</v>
      </c>
      <c r="W53" s="60">
        <f t="shared" si="15"/>
        <v>0</v>
      </c>
    </row>
    <row r="56" spans="1:23" ht="12.75">
      <c r="A56" s="125" t="s">
        <v>19</v>
      </c>
      <c r="B56" s="125"/>
      <c r="C56" s="126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2.75">
      <c r="A57" s="125"/>
      <c r="B57" s="125"/>
      <c r="C57" s="126"/>
      <c r="D57" s="50" t="s">
        <v>23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5</v>
      </c>
      <c r="I58" s="36">
        <v>8</v>
      </c>
      <c r="J58" s="36">
        <v>3</v>
      </c>
      <c r="K58" s="36">
        <v>4</v>
      </c>
      <c r="L58" s="36">
        <v>5</v>
      </c>
      <c r="M58" s="36">
        <v>4</v>
      </c>
      <c r="N58" s="36">
        <v>4</v>
      </c>
      <c r="O58" s="36">
        <v>5</v>
      </c>
      <c r="P58" s="36">
        <v>3</v>
      </c>
      <c r="Q58" s="36">
        <v>6</v>
      </c>
      <c r="R58" s="36">
        <v>5</v>
      </c>
      <c r="S58" s="36">
        <v>5</v>
      </c>
      <c r="T58" s="36">
        <v>6</v>
      </c>
      <c r="U58" s="36">
        <v>6</v>
      </c>
      <c r="V58" s="36">
        <v>4</v>
      </c>
      <c r="W58" s="56">
        <f aca="true" t="shared" si="17" ref="W58:W63">SUM(E58:V58)</f>
        <v>89</v>
      </c>
    </row>
    <row r="59" spans="1:23" ht="12.75">
      <c r="A59" s="53"/>
      <c r="B59" s="53"/>
      <c r="C59" s="54">
        <v>2</v>
      </c>
      <c r="D59" s="55"/>
      <c r="E59" s="57" t="s">
        <v>7</v>
      </c>
      <c r="F59" s="57" t="s">
        <v>7</v>
      </c>
      <c r="G59" s="57" t="s">
        <v>7</v>
      </c>
      <c r="H59" s="57" t="s">
        <v>7</v>
      </c>
      <c r="I59" s="57" t="s">
        <v>7</v>
      </c>
      <c r="J59" s="57" t="s">
        <v>7</v>
      </c>
      <c r="K59" s="57" t="s">
        <v>7</v>
      </c>
      <c r="L59" s="57" t="s">
        <v>7</v>
      </c>
      <c r="M59" s="57" t="s">
        <v>7</v>
      </c>
      <c r="N59" s="57" t="s">
        <v>7</v>
      </c>
      <c r="O59" s="57" t="s">
        <v>7</v>
      </c>
      <c r="P59" s="57" t="s">
        <v>7</v>
      </c>
      <c r="Q59" s="57" t="s">
        <v>7</v>
      </c>
      <c r="R59" s="57" t="s">
        <v>7</v>
      </c>
      <c r="S59" s="57" t="s">
        <v>7</v>
      </c>
      <c r="T59" s="57" t="s">
        <v>7</v>
      </c>
      <c r="U59" s="57" t="s">
        <v>7</v>
      </c>
      <c r="V59" s="57" t="s">
        <v>7</v>
      </c>
      <c r="W59" s="56">
        <f t="shared" si="17"/>
        <v>0</v>
      </c>
    </row>
    <row r="60" spans="1:23" ht="12.75">
      <c r="A60" s="53" t="s">
        <v>24</v>
      </c>
      <c r="B60" s="77" t="s">
        <v>33</v>
      </c>
      <c r="C60" s="54">
        <v>3</v>
      </c>
      <c r="D60" s="55"/>
      <c r="E60" s="57" t="s">
        <v>7</v>
      </c>
      <c r="F60" s="57" t="s">
        <v>7</v>
      </c>
      <c r="G60" s="57" t="s">
        <v>7</v>
      </c>
      <c r="H60" s="57" t="s">
        <v>7</v>
      </c>
      <c r="I60" s="57" t="s">
        <v>7</v>
      </c>
      <c r="J60" s="57" t="s">
        <v>7</v>
      </c>
      <c r="K60" s="57" t="s">
        <v>7</v>
      </c>
      <c r="L60" s="57" t="s">
        <v>7</v>
      </c>
      <c r="M60" s="57" t="s">
        <v>7</v>
      </c>
      <c r="N60" s="57" t="s">
        <v>7</v>
      </c>
      <c r="O60" s="57" t="s">
        <v>7</v>
      </c>
      <c r="P60" s="57" t="s">
        <v>7</v>
      </c>
      <c r="Q60" s="57" t="s">
        <v>7</v>
      </c>
      <c r="R60" s="57" t="s">
        <v>7</v>
      </c>
      <c r="S60" s="57" t="s">
        <v>7</v>
      </c>
      <c r="T60" s="57" t="s">
        <v>7</v>
      </c>
      <c r="U60" s="57" t="s">
        <v>7</v>
      </c>
      <c r="V60" s="57" t="s">
        <v>7</v>
      </c>
      <c r="W60" s="56">
        <f t="shared" si="17"/>
        <v>0</v>
      </c>
    </row>
    <row r="61" spans="1:23" ht="12.75">
      <c r="A61" s="53"/>
      <c r="B61" s="53"/>
      <c r="C61" s="54">
        <v>4</v>
      </c>
      <c r="D61" s="55"/>
      <c r="E61" s="57" t="s">
        <v>7</v>
      </c>
      <c r="F61" s="57" t="s">
        <v>7</v>
      </c>
      <c r="G61" s="57" t="s">
        <v>7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6">
        <f t="shared" si="17"/>
        <v>0</v>
      </c>
    </row>
    <row r="62" spans="1:23" ht="12.75">
      <c r="A62" s="53"/>
      <c r="B62" s="53"/>
      <c r="C62" s="54">
        <v>5</v>
      </c>
      <c r="D62" s="55"/>
      <c r="E62" s="57" t="s">
        <v>7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6">
        <f t="shared" si="17"/>
        <v>0</v>
      </c>
    </row>
    <row r="63" spans="1:23" ht="12.75">
      <c r="A63" s="125" t="s">
        <v>25</v>
      </c>
      <c r="B63" s="125"/>
      <c r="C63" s="125"/>
      <c r="D63" s="58"/>
      <c r="E63" s="59">
        <f aca="true" t="shared" si="18" ref="E63:V63">MIN(E58:E62)</f>
        <v>5</v>
      </c>
      <c r="F63" s="59">
        <f t="shared" si="18"/>
        <v>4</v>
      </c>
      <c r="G63" s="59">
        <f t="shared" si="18"/>
        <v>7</v>
      </c>
      <c r="H63" s="59">
        <f t="shared" si="18"/>
        <v>5</v>
      </c>
      <c r="I63" s="59">
        <f t="shared" si="18"/>
        <v>8</v>
      </c>
      <c r="J63" s="59">
        <f t="shared" si="18"/>
        <v>3</v>
      </c>
      <c r="K63" s="59">
        <f t="shared" si="18"/>
        <v>4</v>
      </c>
      <c r="L63" s="59">
        <f t="shared" si="18"/>
        <v>5</v>
      </c>
      <c r="M63" s="59">
        <f t="shared" si="18"/>
        <v>4</v>
      </c>
      <c r="N63" s="59">
        <f t="shared" si="18"/>
        <v>4</v>
      </c>
      <c r="O63" s="59">
        <f t="shared" si="18"/>
        <v>5</v>
      </c>
      <c r="P63" s="59">
        <f t="shared" si="18"/>
        <v>3</v>
      </c>
      <c r="Q63" s="59">
        <f t="shared" si="18"/>
        <v>6</v>
      </c>
      <c r="R63" s="59">
        <f t="shared" si="18"/>
        <v>5</v>
      </c>
      <c r="S63" s="59">
        <f t="shared" si="18"/>
        <v>5</v>
      </c>
      <c r="T63" s="59">
        <f t="shared" si="18"/>
        <v>6</v>
      </c>
      <c r="U63" s="59">
        <f t="shared" si="18"/>
        <v>6</v>
      </c>
      <c r="V63" s="59">
        <f t="shared" si="18"/>
        <v>4</v>
      </c>
      <c r="W63" s="60">
        <f t="shared" si="17"/>
        <v>89</v>
      </c>
    </row>
    <row r="66" spans="1:23" ht="12.75">
      <c r="A66" s="125" t="s">
        <v>19</v>
      </c>
      <c r="B66" s="125"/>
      <c r="C66" s="126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2.75">
      <c r="A67" s="125"/>
      <c r="B67" s="125"/>
      <c r="C67" s="126"/>
      <c r="D67" s="50" t="s">
        <v>23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5</v>
      </c>
      <c r="G68" s="36">
        <v>5</v>
      </c>
      <c r="H68" s="36">
        <v>4</v>
      </c>
      <c r="I68" s="36">
        <v>11</v>
      </c>
      <c r="J68" s="36">
        <v>4</v>
      </c>
      <c r="K68" s="36">
        <v>5</v>
      </c>
      <c r="L68" s="36">
        <v>5</v>
      </c>
      <c r="M68" s="36">
        <v>3</v>
      </c>
      <c r="N68" s="36">
        <v>4</v>
      </c>
      <c r="O68" s="36">
        <v>4</v>
      </c>
      <c r="P68" s="36">
        <v>5</v>
      </c>
      <c r="Q68" s="36">
        <v>6</v>
      </c>
      <c r="R68" s="36">
        <v>7</v>
      </c>
      <c r="S68" s="36">
        <v>5</v>
      </c>
      <c r="T68" s="36">
        <v>8</v>
      </c>
      <c r="U68" s="36">
        <v>5</v>
      </c>
      <c r="V68" s="36">
        <v>4</v>
      </c>
      <c r="W68" s="56">
        <f aca="true" t="shared" si="19" ref="W68:W73">SUM(E68:V68)</f>
        <v>95</v>
      </c>
    </row>
    <row r="69" spans="1:23" ht="12.75">
      <c r="A69" s="53"/>
      <c r="B69" s="53"/>
      <c r="C69" s="54">
        <v>2</v>
      </c>
      <c r="D69" s="55"/>
      <c r="E69" s="57" t="s">
        <v>7</v>
      </c>
      <c r="F69" s="57" t="s">
        <v>7</v>
      </c>
      <c r="G69" s="57" t="s">
        <v>7</v>
      </c>
      <c r="H69" s="57" t="s">
        <v>7</v>
      </c>
      <c r="I69" s="57" t="s">
        <v>7</v>
      </c>
      <c r="J69" s="57" t="s">
        <v>7</v>
      </c>
      <c r="K69" s="57" t="s">
        <v>7</v>
      </c>
      <c r="L69" s="57" t="s">
        <v>7</v>
      </c>
      <c r="M69" s="57" t="s">
        <v>7</v>
      </c>
      <c r="N69" s="57" t="s">
        <v>7</v>
      </c>
      <c r="O69" s="57" t="s">
        <v>7</v>
      </c>
      <c r="P69" s="57" t="s">
        <v>7</v>
      </c>
      <c r="Q69" s="57" t="s">
        <v>7</v>
      </c>
      <c r="R69" s="57" t="s">
        <v>7</v>
      </c>
      <c r="S69" s="57" t="s">
        <v>7</v>
      </c>
      <c r="T69" s="57" t="s">
        <v>7</v>
      </c>
      <c r="U69" s="57" t="s">
        <v>7</v>
      </c>
      <c r="V69" s="57" t="s">
        <v>7</v>
      </c>
      <c r="W69" s="56">
        <f t="shared" si="19"/>
        <v>0</v>
      </c>
    </row>
    <row r="70" spans="1:23" ht="12.75">
      <c r="A70" s="53" t="s">
        <v>24</v>
      </c>
      <c r="B70" s="77" t="s">
        <v>34</v>
      </c>
      <c r="C70" s="54">
        <v>3</v>
      </c>
      <c r="D70" s="55"/>
      <c r="E70" s="57" t="s">
        <v>7</v>
      </c>
      <c r="F70" s="57" t="s">
        <v>7</v>
      </c>
      <c r="G70" s="57" t="s">
        <v>7</v>
      </c>
      <c r="H70" s="57" t="s">
        <v>7</v>
      </c>
      <c r="I70" s="57" t="s">
        <v>7</v>
      </c>
      <c r="J70" s="57" t="s">
        <v>7</v>
      </c>
      <c r="K70" s="57" t="s">
        <v>7</v>
      </c>
      <c r="L70" s="57" t="s">
        <v>7</v>
      </c>
      <c r="M70" s="57" t="s">
        <v>7</v>
      </c>
      <c r="N70" s="57" t="s">
        <v>7</v>
      </c>
      <c r="O70" s="57" t="s">
        <v>7</v>
      </c>
      <c r="P70" s="57" t="s">
        <v>7</v>
      </c>
      <c r="Q70" s="57" t="s">
        <v>7</v>
      </c>
      <c r="R70" s="57" t="s">
        <v>7</v>
      </c>
      <c r="S70" s="57" t="s">
        <v>7</v>
      </c>
      <c r="T70" s="57" t="s">
        <v>7</v>
      </c>
      <c r="U70" s="57" t="s">
        <v>7</v>
      </c>
      <c r="V70" s="57" t="s">
        <v>7</v>
      </c>
      <c r="W70" s="56">
        <f t="shared" si="19"/>
        <v>0</v>
      </c>
    </row>
    <row r="71" spans="1:23" ht="12.75">
      <c r="A71" s="53"/>
      <c r="B71" s="53" t="s">
        <v>7</v>
      </c>
      <c r="C71" s="54">
        <v>4</v>
      </c>
      <c r="D71" s="55"/>
      <c r="E71" s="57" t="s">
        <v>7</v>
      </c>
      <c r="F71" s="57" t="s">
        <v>7</v>
      </c>
      <c r="G71" s="57" t="s">
        <v>7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6">
        <f t="shared" si="19"/>
        <v>0</v>
      </c>
    </row>
    <row r="72" spans="1:23" ht="12.75">
      <c r="A72" s="53"/>
      <c r="B72" s="53"/>
      <c r="C72" s="54">
        <v>5</v>
      </c>
      <c r="D72" s="55"/>
      <c r="E72" s="57" t="s">
        <v>7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6">
        <f t="shared" si="19"/>
        <v>0</v>
      </c>
    </row>
    <row r="73" spans="1:23" ht="12.75">
      <c r="A73" s="125" t="s">
        <v>25</v>
      </c>
      <c r="B73" s="125"/>
      <c r="C73" s="125"/>
      <c r="D73" s="58"/>
      <c r="E73" s="59">
        <f aca="true" t="shared" si="20" ref="E73:V73">MIN(E68:E72)</f>
        <v>5</v>
      </c>
      <c r="F73" s="59">
        <f t="shared" si="20"/>
        <v>5</v>
      </c>
      <c r="G73" s="59">
        <f t="shared" si="20"/>
        <v>5</v>
      </c>
      <c r="H73" s="59">
        <f t="shared" si="20"/>
        <v>4</v>
      </c>
      <c r="I73" s="59">
        <f t="shared" si="20"/>
        <v>11</v>
      </c>
      <c r="J73" s="59">
        <f t="shared" si="20"/>
        <v>4</v>
      </c>
      <c r="K73" s="59">
        <f t="shared" si="20"/>
        <v>5</v>
      </c>
      <c r="L73" s="59">
        <f t="shared" si="20"/>
        <v>5</v>
      </c>
      <c r="M73" s="59">
        <f t="shared" si="20"/>
        <v>3</v>
      </c>
      <c r="N73" s="59">
        <f t="shared" si="20"/>
        <v>4</v>
      </c>
      <c r="O73" s="59">
        <f t="shared" si="20"/>
        <v>4</v>
      </c>
      <c r="P73" s="59">
        <f t="shared" si="20"/>
        <v>5</v>
      </c>
      <c r="Q73" s="59">
        <f t="shared" si="20"/>
        <v>6</v>
      </c>
      <c r="R73" s="59">
        <f t="shared" si="20"/>
        <v>7</v>
      </c>
      <c r="S73" s="59">
        <f t="shared" si="20"/>
        <v>5</v>
      </c>
      <c r="T73" s="59">
        <f t="shared" si="20"/>
        <v>8</v>
      </c>
      <c r="U73" s="59">
        <f t="shared" si="20"/>
        <v>5</v>
      </c>
      <c r="V73" s="59">
        <f t="shared" si="20"/>
        <v>4</v>
      </c>
      <c r="W73" s="60">
        <f t="shared" si="19"/>
        <v>95</v>
      </c>
    </row>
    <row r="76" spans="1:23" ht="12.75">
      <c r="A76" s="125" t="s">
        <v>19</v>
      </c>
      <c r="B76" s="125"/>
      <c r="C76" s="126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2.75">
      <c r="A77" s="125"/>
      <c r="B77" s="125"/>
      <c r="C77" s="126"/>
      <c r="D77" s="50" t="s">
        <v>23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6">
        <f aca="true" t="shared" si="21" ref="W78:W83">SUM(E78:V78)</f>
        <v>0</v>
      </c>
    </row>
    <row r="79" spans="1:23" ht="12.75">
      <c r="A79" s="53"/>
      <c r="B79" s="53"/>
      <c r="C79" s="54">
        <v>2</v>
      </c>
      <c r="D79" s="55"/>
      <c r="E79" s="57" t="s">
        <v>7</v>
      </c>
      <c r="F79" s="57" t="s">
        <v>7</v>
      </c>
      <c r="G79" s="57" t="s">
        <v>7</v>
      </c>
      <c r="H79" s="57" t="s">
        <v>7</v>
      </c>
      <c r="I79" s="57" t="s">
        <v>7</v>
      </c>
      <c r="J79" s="57" t="s">
        <v>7</v>
      </c>
      <c r="K79" s="57" t="s">
        <v>7</v>
      </c>
      <c r="L79" s="57" t="s">
        <v>7</v>
      </c>
      <c r="M79" s="57" t="s">
        <v>7</v>
      </c>
      <c r="N79" s="57" t="s">
        <v>7</v>
      </c>
      <c r="O79" s="57" t="s">
        <v>7</v>
      </c>
      <c r="P79" s="57" t="s">
        <v>7</v>
      </c>
      <c r="Q79" s="57" t="s">
        <v>7</v>
      </c>
      <c r="R79" s="57" t="s">
        <v>7</v>
      </c>
      <c r="S79" s="57" t="s">
        <v>7</v>
      </c>
      <c r="T79" s="57" t="s">
        <v>7</v>
      </c>
      <c r="U79" s="57" t="s">
        <v>7</v>
      </c>
      <c r="V79" s="57" t="s">
        <v>7</v>
      </c>
      <c r="W79" s="56">
        <f t="shared" si="21"/>
        <v>0</v>
      </c>
    </row>
    <row r="80" spans="1:23" ht="12.75">
      <c r="A80" s="53" t="s">
        <v>24</v>
      </c>
      <c r="B80" s="53" t="s">
        <v>18</v>
      </c>
      <c r="C80" s="54">
        <v>3</v>
      </c>
      <c r="D80" s="55"/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6">
        <f t="shared" si="21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1"/>
        <v>0</v>
      </c>
    </row>
    <row r="82" spans="1:23" ht="12.75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1"/>
        <v>0</v>
      </c>
    </row>
    <row r="83" spans="1:23" ht="12.75">
      <c r="A83" s="125" t="s">
        <v>25</v>
      </c>
      <c r="B83" s="125"/>
      <c r="C83" s="125"/>
      <c r="D83" s="58"/>
      <c r="E83" s="59">
        <f aca="true" t="shared" si="22" ref="E83:V83">MIN(E78:E82)</f>
        <v>0</v>
      </c>
      <c r="F83" s="59">
        <f t="shared" si="22"/>
        <v>0</v>
      </c>
      <c r="G83" s="59">
        <f t="shared" si="22"/>
        <v>0</v>
      </c>
      <c r="H83" s="59">
        <f t="shared" si="22"/>
        <v>0</v>
      </c>
      <c r="I83" s="59">
        <f t="shared" si="22"/>
        <v>0</v>
      </c>
      <c r="J83" s="59">
        <f t="shared" si="22"/>
        <v>0</v>
      </c>
      <c r="K83" s="59">
        <f t="shared" si="22"/>
        <v>0</v>
      </c>
      <c r="L83" s="59">
        <f t="shared" si="22"/>
        <v>0</v>
      </c>
      <c r="M83" s="59">
        <f t="shared" si="22"/>
        <v>0</v>
      </c>
      <c r="N83" s="59">
        <f t="shared" si="22"/>
        <v>0</v>
      </c>
      <c r="O83" s="59">
        <f t="shared" si="22"/>
        <v>0</v>
      </c>
      <c r="P83" s="59">
        <f t="shared" si="22"/>
        <v>0</v>
      </c>
      <c r="Q83" s="59">
        <f t="shared" si="22"/>
        <v>0</v>
      </c>
      <c r="R83" s="59">
        <f t="shared" si="22"/>
        <v>0</v>
      </c>
      <c r="S83" s="59">
        <f t="shared" si="22"/>
        <v>0</v>
      </c>
      <c r="T83" s="59">
        <f t="shared" si="22"/>
        <v>0</v>
      </c>
      <c r="U83" s="59">
        <f t="shared" si="22"/>
        <v>0</v>
      </c>
      <c r="V83" s="59">
        <f t="shared" si="22"/>
        <v>0</v>
      </c>
      <c r="W83" s="60">
        <f t="shared" si="21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2.75">
      <c r="A88" s="119" t="s">
        <v>26</v>
      </c>
      <c r="B88" s="120" t="s">
        <v>27</v>
      </c>
      <c r="C88" s="12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>
        <v>0</v>
      </c>
    </row>
    <row r="89" spans="1:23" ht="12.75">
      <c r="A89" s="119"/>
      <c r="B89" s="120"/>
      <c r="C89" s="120"/>
      <c r="D89" s="70" t="s">
        <v>23</v>
      </c>
      <c r="E89" s="51">
        <v>4</v>
      </c>
      <c r="F89" s="51">
        <v>3</v>
      </c>
      <c r="G89" s="51">
        <v>5</v>
      </c>
      <c r="H89" s="51">
        <v>4</v>
      </c>
      <c r="I89" s="51">
        <v>5</v>
      </c>
      <c r="J89" s="51">
        <v>3</v>
      </c>
      <c r="K89" s="51">
        <v>4</v>
      </c>
      <c r="L89" s="51">
        <v>4</v>
      </c>
      <c r="M89" s="51">
        <v>3</v>
      </c>
      <c r="N89" s="51">
        <v>4</v>
      </c>
      <c r="O89" s="51">
        <v>4</v>
      </c>
      <c r="P89" s="51">
        <v>4</v>
      </c>
      <c r="Q89" s="51">
        <v>5</v>
      </c>
      <c r="R89" s="51">
        <v>4</v>
      </c>
      <c r="S89" s="51">
        <v>4</v>
      </c>
      <c r="T89" s="51">
        <v>5</v>
      </c>
      <c r="U89" s="51">
        <v>4</v>
      </c>
      <c r="V89" s="51">
        <v>3</v>
      </c>
      <c r="W89" s="52">
        <v>72</v>
      </c>
    </row>
    <row r="90" spans="1:23" ht="12.75">
      <c r="A90" s="67">
        <v>1</v>
      </c>
      <c r="B90" s="121" t="str">
        <f>B30</f>
        <v>Hrtko Vladimír</v>
      </c>
      <c r="C90" s="121"/>
      <c r="D90" s="122" t="s">
        <v>28</v>
      </c>
      <c r="E90" s="71">
        <f aca="true" t="shared" si="23" ref="E90:V90">E33</f>
        <v>7</v>
      </c>
      <c r="F90" s="71">
        <f t="shared" si="23"/>
        <v>4</v>
      </c>
      <c r="G90" s="71">
        <f t="shared" si="23"/>
        <v>8</v>
      </c>
      <c r="H90" s="71">
        <f t="shared" si="23"/>
        <v>7</v>
      </c>
      <c r="I90" s="71">
        <f t="shared" si="23"/>
        <v>8</v>
      </c>
      <c r="J90" s="71">
        <f t="shared" si="23"/>
        <v>4</v>
      </c>
      <c r="K90" s="71">
        <f t="shared" si="23"/>
        <v>5</v>
      </c>
      <c r="L90" s="71">
        <f t="shared" si="23"/>
        <v>6</v>
      </c>
      <c r="M90" s="71">
        <f t="shared" si="23"/>
        <v>5</v>
      </c>
      <c r="N90" s="71">
        <f t="shared" si="23"/>
        <v>6</v>
      </c>
      <c r="O90" s="71">
        <f t="shared" si="23"/>
        <v>6</v>
      </c>
      <c r="P90" s="71">
        <f t="shared" si="23"/>
        <v>6</v>
      </c>
      <c r="Q90" s="71">
        <f t="shared" si="23"/>
        <v>7</v>
      </c>
      <c r="R90" s="71">
        <f t="shared" si="23"/>
        <v>7</v>
      </c>
      <c r="S90" s="71">
        <f t="shared" si="23"/>
        <v>7</v>
      </c>
      <c r="T90" s="71">
        <f t="shared" si="23"/>
        <v>7</v>
      </c>
      <c r="U90" s="71">
        <f t="shared" si="23"/>
        <v>6</v>
      </c>
      <c r="V90" s="71">
        <f t="shared" si="23"/>
        <v>4</v>
      </c>
      <c r="W90" s="56">
        <f aca="true" t="shared" si="24" ref="W90:W95">SUM(E90:V90)</f>
        <v>110</v>
      </c>
    </row>
    <row r="91" spans="1:23" ht="12.75">
      <c r="A91" s="72">
        <v>2</v>
      </c>
      <c r="B91" s="123" t="str">
        <f>B40</f>
        <v>Pardavý Ján</v>
      </c>
      <c r="C91" s="123"/>
      <c r="D91" s="122"/>
      <c r="E91" s="65">
        <f aca="true" t="shared" si="25" ref="E91:V91">E43</f>
        <v>6</v>
      </c>
      <c r="F91" s="65">
        <f t="shared" si="25"/>
        <v>5</v>
      </c>
      <c r="G91" s="65">
        <f t="shared" si="25"/>
        <v>7</v>
      </c>
      <c r="H91" s="65">
        <f t="shared" si="25"/>
        <v>6</v>
      </c>
      <c r="I91" s="65">
        <f t="shared" si="25"/>
        <v>8</v>
      </c>
      <c r="J91" s="65">
        <f t="shared" si="25"/>
        <v>4</v>
      </c>
      <c r="K91" s="65">
        <f t="shared" si="25"/>
        <v>5</v>
      </c>
      <c r="L91" s="65">
        <f t="shared" si="25"/>
        <v>7</v>
      </c>
      <c r="M91" s="65">
        <f t="shared" si="25"/>
        <v>4</v>
      </c>
      <c r="N91" s="65">
        <f t="shared" si="25"/>
        <v>5</v>
      </c>
      <c r="O91" s="65">
        <f t="shared" si="25"/>
        <v>4</v>
      </c>
      <c r="P91" s="65">
        <f t="shared" si="25"/>
        <v>9</v>
      </c>
      <c r="Q91" s="65">
        <f t="shared" si="25"/>
        <v>6</v>
      </c>
      <c r="R91" s="65">
        <f t="shared" si="25"/>
        <v>6</v>
      </c>
      <c r="S91" s="65">
        <f t="shared" si="25"/>
        <v>4</v>
      </c>
      <c r="T91" s="65">
        <f t="shared" si="25"/>
        <v>9</v>
      </c>
      <c r="U91" s="65">
        <f t="shared" si="25"/>
        <v>7</v>
      </c>
      <c r="V91" s="65">
        <f t="shared" si="25"/>
        <v>4</v>
      </c>
      <c r="W91" s="56">
        <f t="shared" si="24"/>
        <v>106</v>
      </c>
    </row>
    <row r="92" spans="1:23" ht="12.75">
      <c r="A92" s="72">
        <v>3</v>
      </c>
      <c r="B92" s="123" t="str">
        <f>B50</f>
        <v>Znášik Ivan</v>
      </c>
      <c r="C92" s="123"/>
      <c r="D92" s="122"/>
      <c r="E92" s="65">
        <f aca="true" t="shared" si="26" ref="E92:V92">E53</f>
        <v>0</v>
      </c>
      <c r="F92" s="65">
        <f t="shared" si="26"/>
        <v>0</v>
      </c>
      <c r="G92" s="65">
        <f t="shared" si="26"/>
        <v>0</v>
      </c>
      <c r="H92" s="65">
        <f t="shared" si="26"/>
        <v>0</v>
      </c>
      <c r="I92" s="65">
        <f t="shared" si="26"/>
        <v>0</v>
      </c>
      <c r="J92" s="65">
        <f t="shared" si="26"/>
        <v>0</v>
      </c>
      <c r="K92" s="65">
        <f t="shared" si="26"/>
        <v>0</v>
      </c>
      <c r="L92" s="65">
        <f t="shared" si="26"/>
        <v>0</v>
      </c>
      <c r="M92" s="65">
        <f t="shared" si="26"/>
        <v>0</v>
      </c>
      <c r="N92" s="65">
        <f t="shared" si="26"/>
        <v>0</v>
      </c>
      <c r="O92" s="65">
        <f t="shared" si="26"/>
        <v>0</v>
      </c>
      <c r="P92" s="65">
        <f t="shared" si="26"/>
        <v>0</v>
      </c>
      <c r="Q92" s="65">
        <f t="shared" si="26"/>
        <v>0</v>
      </c>
      <c r="R92" s="65">
        <f t="shared" si="26"/>
        <v>0</v>
      </c>
      <c r="S92" s="65">
        <f t="shared" si="26"/>
        <v>0</v>
      </c>
      <c r="T92" s="65">
        <f t="shared" si="26"/>
        <v>0</v>
      </c>
      <c r="U92" s="65">
        <f t="shared" si="26"/>
        <v>0</v>
      </c>
      <c r="V92" s="65">
        <f t="shared" si="26"/>
        <v>0</v>
      </c>
      <c r="W92" s="56">
        <f t="shared" si="24"/>
        <v>0</v>
      </c>
    </row>
    <row r="93" spans="1:23" ht="12.75">
      <c r="A93" s="72">
        <v>4</v>
      </c>
      <c r="B93" s="123" t="str">
        <f>B60</f>
        <v>Lintner Richard</v>
      </c>
      <c r="C93" s="123"/>
      <c r="D93" s="122"/>
      <c r="E93" s="65">
        <f aca="true" t="shared" si="27" ref="E93:V93">E63</f>
        <v>5</v>
      </c>
      <c r="F93" s="65">
        <f t="shared" si="27"/>
        <v>4</v>
      </c>
      <c r="G93" s="65">
        <f t="shared" si="27"/>
        <v>7</v>
      </c>
      <c r="H93" s="65">
        <f t="shared" si="27"/>
        <v>5</v>
      </c>
      <c r="I93" s="65">
        <f t="shared" si="27"/>
        <v>8</v>
      </c>
      <c r="J93" s="65">
        <f t="shared" si="27"/>
        <v>3</v>
      </c>
      <c r="K93" s="65">
        <f t="shared" si="27"/>
        <v>4</v>
      </c>
      <c r="L93" s="65">
        <f t="shared" si="27"/>
        <v>5</v>
      </c>
      <c r="M93" s="65">
        <f t="shared" si="27"/>
        <v>4</v>
      </c>
      <c r="N93" s="65">
        <f t="shared" si="27"/>
        <v>4</v>
      </c>
      <c r="O93" s="65">
        <f t="shared" si="27"/>
        <v>5</v>
      </c>
      <c r="P93" s="65">
        <f t="shared" si="27"/>
        <v>3</v>
      </c>
      <c r="Q93" s="65">
        <f t="shared" si="27"/>
        <v>6</v>
      </c>
      <c r="R93" s="65">
        <f t="shared" si="27"/>
        <v>5</v>
      </c>
      <c r="S93" s="65">
        <f t="shared" si="27"/>
        <v>5</v>
      </c>
      <c r="T93" s="65">
        <f t="shared" si="27"/>
        <v>6</v>
      </c>
      <c r="U93" s="65">
        <f t="shared" si="27"/>
        <v>6</v>
      </c>
      <c r="V93" s="65">
        <f t="shared" si="27"/>
        <v>4</v>
      </c>
      <c r="W93" s="56">
        <f t="shared" si="24"/>
        <v>89</v>
      </c>
    </row>
    <row r="94" spans="1:23" ht="12.75">
      <c r="A94" s="72">
        <v>5</v>
      </c>
      <c r="B94" s="123" t="str">
        <f>B70</f>
        <v>Opatovský Martin</v>
      </c>
      <c r="C94" s="123"/>
      <c r="D94" s="122"/>
      <c r="E94" s="65">
        <f aca="true" t="shared" si="28" ref="E94:V94">E73</f>
        <v>5</v>
      </c>
      <c r="F94" s="65">
        <f t="shared" si="28"/>
        <v>5</v>
      </c>
      <c r="G94" s="65">
        <f t="shared" si="28"/>
        <v>5</v>
      </c>
      <c r="H94" s="65">
        <f t="shared" si="28"/>
        <v>4</v>
      </c>
      <c r="I94" s="65">
        <f t="shared" si="28"/>
        <v>11</v>
      </c>
      <c r="J94" s="65">
        <f t="shared" si="28"/>
        <v>4</v>
      </c>
      <c r="K94" s="65">
        <f t="shared" si="28"/>
        <v>5</v>
      </c>
      <c r="L94" s="65">
        <f t="shared" si="28"/>
        <v>5</v>
      </c>
      <c r="M94" s="65">
        <f t="shared" si="28"/>
        <v>3</v>
      </c>
      <c r="N94" s="65">
        <f t="shared" si="28"/>
        <v>4</v>
      </c>
      <c r="O94" s="65">
        <f t="shared" si="28"/>
        <v>4</v>
      </c>
      <c r="P94" s="65">
        <f t="shared" si="28"/>
        <v>5</v>
      </c>
      <c r="Q94" s="65">
        <f t="shared" si="28"/>
        <v>6</v>
      </c>
      <c r="R94" s="65">
        <f t="shared" si="28"/>
        <v>7</v>
      </c>
      <c r="S94" s="65">
        <f t="shared" si="28"/>
        <v>5</v>
      </c>
      <c r="T94" s="65">
        <f t="shared" si="28"/>
        <v>8</v>
      </c>
      <c r="U94" s="65">
        <f t="shared" si="28"/>
        <v>5</v>
      </c>
      <c r="V94" s="65">
        <f t="shared" si="28"/>
        <v>4</v>
      </c>
      <c r="W94" s="56">
        <f t="shared" si="24"/>
        <v>95</v>
      </c>
    </row>
    <row r="95" spans="1:23" ht="12.75">
      <c r="A95" s="73">
        <v>6</v>
      </c>
      <c r="B95" s="124" t="str">
        <f>B80</f>
        <v>Aaaaaa</v>
      </c>
      <c r="C95" s="124"/>
      <c r="D95" s="122"/>
      <c r="E95" s="75">
        <f aca="true" t="shared" si="29" ref="E95:V95">E83</f>
        <v>0</v>
      </c>
      <c r="F95" s="75">
        <f t="shared" si="29"/>
        <v>0</v>
      </c>
      <c r="G95" s="75">
        <f t="shared" si="29"/>
        <v>0</v>
      </c>
      <c r="H95" s="75">
        <f t="shared" si="29"/>
        <v>0</v>
      </c>
      <c r="I95" s="75">
        <f t="shared" si="29"/>
        <v>0</v>
      </c>
      <c r="J95" s="75">
        <f t="shared" si="29"/>
        <v>0</v>
      </c>
      <c r="K95" s="75">
        <f t="shared" si="29"/>
        <v>0</v>
      </c>
      <c r="L95" s="75">
        <f t="shared" si="29"/>
        <v>0</v>
      </c>
      <c r="M95" s="75">
        <f t="shared" si="29"/>
        <v>0</v>
      </c>
      <c r="N95" s="75">
        <f t="shared" si="29"/>
        <v>0</v>
      </c>
      <c r="O95" s="75">
        <f t="shared" si="29"/>
        <v>0</v>
      </c>
      <c r="P95" s="75">
        <f t="shared" si="29"/>
        <v>0</v>
      </c>
      <c r="Q95" s="75">
        <f t="shared" si="29"/>
        <v>0</v>
      </c>
      <c r="R95" s="75">
        <f t="shared" si="29"/>
        <v>0</v>
      </c>
      <c r="S95" s="75">
        <f t="shared" si="29"/>
        <v>0</v>
      </c>
      <c r="T95" s="75">
        <f t="shared" si="29"/>
        <v>0</v>
      </c>
      <c r="U95" s="75">
        <f t="shared" si="29"/>
        <v>0</v>
      </c>
      <c r="V95" s="75">
        <f t="shared" si="29"/>
        <v>0</v>
      </c>
      <c r="W95" s="76">
        <f t="shared" si="24"/>
        <v>0</v>
      </c>
    </row>
    <row r="194" ht="12.75">
      <c r="IV194">
        <v>4</v>
      </c>
    </row>
  </sheetData>
  <sheetProtection/>
  <mergeCells count="27">
    <mergeCell ref="A83:C83"/>
    <mergeCell ref="B95:C95"/>
    <mergeCell ref="A76:B77"/>
    <mergeCell ref="C76:C77"/>
    <mergeCell ref="A88:A89"/>
    <mergeCell ref="B88:C89"/>
    <mergeCell ref="B90:C90"/>
    <mergeCell ref="C46:C47"/>
    <mergeCell ref="A53:C53"/>
    <mergeCell ref="A56:B57"/>
    <mergeCell ref="C56:C57"/>
    <mergeCell ref="A63:C63"/>
    <mergeCell ref="D90:D95"/>
    <mergeCell ref="B91:C91"/>
    <mergeCell ref="B92:C92"/>
    <mergeCell ref="B93:C93"/>
    <mergeCell ref="B94:C94"/>
    <mergeCell ref="A66:B67"/>
    <mergeCell ref="C66:C67"/>
    <mergeCell ref="A73:C73"/>
    <mergeCell ref="A43:C43"/>
    <mergeCell ref="A26:B27"/>
    <mergeCell ref="C26:C27"/>
    <mergeCell ref="A33:C33"/>
    <mergeCell ref="A36:B37"/>
    <mergeCell ref="C36:C37"/>
    <mergeCell ref="A46:B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LucyMedia</cp:lastModifiedBy>
  <cp:lastPrinted>2004-09-11T12:51:21Z</cp:lastPrinted>
  <dcterms:created xsi:type="dcterms:W3CDTF">2002-09-04T19:53:37Z</dcterms:created>
  <dcterms:modified xsi:type="dcterms:W3CDTF">2013-05-30T15:17:25Z</dcterms:modified>
  <cp:category/>
  <cp:version/>
  <cp:contentType/>
  <cp:contentStatus/>
  <cp:revision>1</cp:revision>
</cp:coreProperties>
</file>