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3" firstSheet="9" activeTab="14"/>
  </bookViews>
  <sheets>
    <sheet name="EKOMA DESIGN" sheetId="1" r:id="rId1"/>
    <sheet name="ING STEEL" sheetId="2" r:id="rId2"/>
    <sheet name="KOSZTOLANYI-AZET" sheetId="3" r:id="rId3"/>
    <sheet name="MERCEDES-BENZ" sheetId="4" r:id="rId4"/>
    <sheet name="REMPO" sheetId="5" r:id="rId5"/>
    <sheet name="ROKO - EM" sheetId="6" r:id="rId6"/>
    <sheet name="RONA" sheetId="7" r:id="rId7"/>
    <sheet name="S GOLF" sheetId="8" r:id="rId8"/>
    <sheet name="S PRO ALFA" sheetId="9" r:id="rId9"/>
    <sheet name="ŠEVT" sheetId="10" r:id="rId10"/>
    <sheet name="UNIQA" sheetId="11" r:id="rId11"/>
    <sheet name="VAŠA SLOVENSKO" sheetId="12" r:id="rId12"/>
    <sheet name="WUSTENROT " sheetId="13" r:id="rId13"/>
    <sheet name="ženy" sheetId="14" r:id="rId14"/>
    <sheet name="stableford" sheetId="15" r:id="rId15"/>
    <sheet name="eklektik" sheetId="16" r:id="rId16"/>
  </sheets>
  <definedNames/>
  <calcPr fullCalcOnLoad="1"/>
</workbook>
</file>

<file path=xl/comments15.xml><?xml version="1.0" encoding="utf-8"?>
<comments xmlns="http://schemas.openxmlformats.org/spreadsheetml/2006/main">
  <authors>
    <author>LM</author>
  </authors>
  <commentList>
    <comment ref="F1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46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5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5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58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62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66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<sst xmlns="http://schemas.openxmlformats.org/spreadsheetml/2006/main" count="2503" uniqueCount="149">
  <si>
    <t>SR</t>
  </si>
  <si>
    <t>CR</t>
  </si>
  <si>
    <t>KONST</t>
  </si>
  <si>
    <t>JAMKA</t>
  </si>
  <si>
    <t>PAR</t>
  </si>
  <si>
    <t>TOP</t>
  </si>
  <si>
    <t>HCP</t>
  </si>
  <si>
    <t xml:space="preserve"> </t>
  </si>
  <si>
    <t>C</t>
  </si>
  <si>
    <t>Meno</t>
  </si>
  <si>
    <t>PHCP</t>
  </si>
  <si>
    <t>HHCP</t>
  </si>
  <si>
    <t>BODY</t>
  </si>
  <si>
    <t>RANY</t>
  </si>
  <si>
    <t>L9</t>
  </si>
  <si>
    <t>L6</t>
  </si>
  <si>
    <t>L3</t>
  </si>
  <si>
    <t>L1</t>
  </si>
  <si>
    <t>Meno hráča</t>
  </si>
  <si>
    <t>kolo</t>
  </si>
  <si>
    <t>jamka</t>
  </si>
  <si>
    <t>total</t>
  </si>
  <si>
    <t>par</t>
  </si>
  <si>
    <t>Výberový výsledok</t>
  </si>
  <si>
    <t>p.č.</t>
  </si>
  <si>
    <t xml:space="preserve">Meno hráča  </t>
  </si>
  <si>
    <t>výb. výsledok</t>
  </si>
  <si>
    <t xml:space="preserve"> tím</t>
  </si>
  <si>
    <t xml:space="preserve">   stableford body</t>
  </si>
  <si>
    <t>výsledok tímu</t>
  </si>
  <si>
    <t>firma</t>
  </si>
  <si>
    <t>výsledok</t>
  </si>
  <si>
    <t>poradie</t>
  </si>
  <si>
    <t>tím</t>
  </si>
  <si>
    <t xml:space="preserve">  </t>
  </si>
  <si>
    <t>GC Hainburg  ( červené značky)</t>
  </si>
  <si>
    <t>GC Hainburg (žlté značky)</t>
  </si>
  <si>
    <t>Kadvolt Miroslav st.</t>
  </si>
  <si>
    <t>Fedorkovič Jozef</t>
  </si>
  <si>
    <t>Fedorkovič Lukáš</t>
  </si>
  <si>
    <t>Novák Peter</t>
  </si>
  <si>
    <t>Čížek Miroslav</t>
  </si>
  <si>
    <t>Trejbal Michael</t>
  </si>
  <si>
    <t>Kokoš Valér</t>
  </si>
  <si>
    <t>Smatana Ladislav</t>
  </si>
  <si>
    <t>Weiss Viliam</t>
  </si>
  <si>
    <t>Pavle Slavomír</t>
  </si>
  <si>
    <t>Masár Ján</t>
  </si>
  <si>
    <t>Glatz Andrej</t>
  </si>
  <si>
    <t>Šindelár Peter</t>
  </si>
  <si>
    <t>Segéň Pavol</t>
  </si>
  <si>
    <t>Varga Jozef</t>
  </si>
  <si>
    <t>Basler Lukáš</t>
  </si>
  <si>
    <t>Kadvolt Jozef</t>
  </si>
  <si>
    <t>Pečo Ján I.</t>
  </si>
  <si>
    <t>západná skupina  GC Hainburg</t>
  </si>
  <si>
    <t>západná skupina GC Hainburg</t>
  </si>
  <si>
    <t>Bezák Antonín</t>
  </si>
  <si>
    <t>Ceplák Jozef</t>
  </si>
  <si>
    <t>Příkazský Jiří</t>
  </si>
  <si>
    <t>Baran Ľubomír</t>
  </si>
  <si>
    <t>Pecha Ľubomír</t>
  </si>
  <si>
    <t>Pecha Viktor</t>
  </si>
  <si>
    <t>Dubový Peter st.</t>
  </si>
  <si>
    <t>Dubový Peter ml.</t>
  </si>
  <si>
    <t>Špok Ladislav</t>
  </si>
  <si>
    <t>Remunda Dalimil</t>
  </si>
  <si>
    <t>Gnap Igor</t>
  </si>
  <si>
    <t>Ovari Peter</t>
  </si>
  <si>
    <t>Čížková Svetlana</t>
  </si>
  <si>
    <t>Šimková Petra</t>
  </si>
  <si>
    <t>Kosztolányi Anton</t>
  </si>
  <si>
    <t>Kosztolányiová Tatiana</t>
  </si>
  <si>
    <t>Pinter Martin</t>
  </si>
  <si>
    <t>Beňo Andrej</t>
  </si>
  <si>
    <t>Gál Peter</t>
  </si>
  <si>
    <t>Markó Tibor</t>
  </si>
  <si>
    <t>Špaček Petr</t>
  </si>
  <si>
    <t>German Miroslav</t>
  </si>
  <si>
    <t>Germanová Valéria</t>
  </si>
  <si>
    <t>Sedmák Miroslav</t>
  </si>
  <si>
    <t>Vedej Mojmír</t>
  </si>
  <si>
    <t>Keketi Dušan</t>
  </si>
  <si>
    <t>Vlasková Silvia</t>
  </si>
  <si>
    <t>Pavolko Pavol</t>
  </si>
  <si>
    <t>Časnocha Pavol</t>
  </si>
  <si>
    <t>SFLG 2013</t>
  </si>
  <si>
    <t xml:space="preserve"> GOLF TOUR 2013</t>
  </si>
  <si>
    <t xml:space="preserve">  GOLF TOUR 2013</t>
  </si>
  <si>
    <t>ING STEEL</t>
  </si>
  <si>
    <t>ŠEVT</t>
  </si>
  <si>
    <t>UNIQA</t>
  </si>
  <si>
    <t>VAŠA SLOVENSKO</t>
  </si>
  <si>
    <t>MERCEDES - BENZ</t>
  </si>
  <si>
    <t>Milly Alexander</t>
  </si>
  <si>
    <r>
      <t>G</t>
    </r>
    <r>
      <rPr>
        <b/>
        <sz val="10"/>
        <rFont val="Calibri"/>
        <family val="2"/>
      </rPr>
      <t>ö</t>
    </r>
    <r>
      <rPr>
        <b/>
        <sz val="10"/>
        <rFont val="Arial"/>
        <family val="2"/>
      </rPr>
      <t>tzl  Roman</t>
    </r>
  </si>
  <si>
    <t>KOSZTOLÁNYI AZET</t>
  </si>
  <si>
    <t>RONA</t>
  </si>
  <si>
    <t>S GOLF</t>
  </si>
  <si>
    <t>S PRO ALFA</t>
  </si>
  <si>
    <t>Kubala Tomáš</t>
  </si>
  <si>
    <t>Adamkov Jozef</t>
  </si>
  <si>
    <t>EKOMA DESIGN</t>
  </si>
  <si>
    <r>
      <t>W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STENROT</t>
    </r>
  </si>
  <si>
    <t>WÜSTENROT</t>
  </si>
  <si>
    <t>Pintér Martin</t>
  </si>
  <si>
    <t>Čížek Mirolav</t>
  </si>
  <si>
    <t>Kadvolt Miroslav</t>
  </si>
  <si>
    <t>Časnocha Branislav</t>
  </si>
  <si>
    <t>Lepáček Ľuboslav</t>
  </si>
  <si>
    <t>Kostolányiová Tatiana</t>
  </si>
  <si>
    <t>Ujhelyi Ladislav st.</t>
  </si>
  <si>
    <t>Svoboda  Igor</t>
  </si>
  <si>
    <t>Huléni Ján</t>
  </si>
  <si>
    <t>Pecháč Dušan</t>
  </si>
  <si>
    <t>ROKO - EM</t>
  </si>
  <si>
    <t>Götzl  Roman</t>
  </si>
  <si>
    <t>Pechač Dušan</t>
  </si>
  <si>
    <t>2.turnaj, 28 . 05. 2013</t>
  </si>
  <si>
    <t>2. turnaj, 28. 05. 2013</t>
  </si>
  <si>
    <t>Výsledky eklektik  -  po  2. turnaji</t>
  </si>
  <si>
    <t>Výsledky stableford netto -  2. turnaj</t>
  </si>
  <si>
    <t>Vida  Ladislav</t>
  </si>
  <si>
    <t>Vida Ladislav</t>
  </si>
  <si>
    <t>Zavadil Lukáš</t>
  </si>
  <si>
    <t>Pauliny Dušan</t>
  </si>
  <si>
    <t xml:space="preserve">Szabo Marián </t>
  </si>
  <si>
    <t>Hajdu Ady</t>
  </si>
  <si>
    <t>Kottman Igor</t>
  </si>
  <si>
    <t>Šmotlák Roman</t>
  </si>
  <si>
    <t>Ujhelyi Ladislav ml.</t>
  </si>
  <si>
    <t>Novosad Igor</t>
  </si>
  <si>
    <r>
      <t>T</t>
    </r>
    <r>
      <rPr>
        <b/>
        <sz val="10"/>
        <rFont val="Calibri"/>
        <family val="2"/>
      </rPr>
      <t>ů</t>
    </r>
    <r>
      <rPr>
        <b/>
        <sz val="10"/>
        <rFont val="Arial"/>
        <family val="2"/>
      </rPr>
      <t>ma  Filip</t>
    </r>
  </si>
  <si>
    <t>Bajza Slavomír</t>
  </si>
  <si>
    <r>
      <t>G</t>
    </r>
    <r>
      <rPr>
        <b/>
        <sz val="10"/>
        <rFont val="Calibri"/>
        <family val="2"/>
      </rPr>
      <t>ö</t>
    </r>
    <r>
      <rPr>
        <b/>
        <sz val="10"/>
        <rFont val="Arial"/>
        <family val="2"/>
      </rPr>
      <t>tzl Roman</t>
    </r>
  </si>
  <si>
    <t>REMPO</t>
  </si>
  <si>
    <t>Szabó Marián</t>
  </si>
  <si>
    <t>Lettrich Juraj</t>
  </si>
  <si>
    <t>Tůma  Filip</t>
  </si>
  <si>
    <t>Billy Vojtech</t>
  </si>
  <si>
    <r>
      <t>K</t>
    </r>
    <r>
      <rPr>
        <b/>
        <sz val="10"/>
        <rFont val="Calibri"/>
        <family val="2"/>
      </rPr>
      <t>ö</t>
    </r>
    <r>
      <rPr>
        <b/>
        <sz val="10"/>
        <rFont val="Arial"/>
        <family val="2"/>
      </rPr>
      <t>ssl Andreas</t>
    </r>
  </si>
  <si>
    <t>Kössl Andreas</t>
  </si>
  <si>
    <t>EKOMA  DESIGN</t>
  </si>
  <si>
    <t>kosztolányi azet</t>
  </si>
  <si>
    <t>wustenrot</t>
  </si>
  <si>
    <t>uniqa</t>
  </si>
  <si>
    <t>s pro alfa</t>
  </si>
  <si>
    <t>Karásek Juraj</t>
  </si>
  <si>
    <r>
      <t>K</t>
    </r>
    <r>
      <rPr>
        <b/>
        <sz val="10"/>
        <rFont val="Calibri"/>
        <family val="2"/>
      </rPr>
      <t>ö</t>
    </r>
    <r>
      <rPr>
        <b/>
        <sz val="10"/>
        <rFont val="Arial"/>
        <family val="2"/>
      </rPr>
      <t>ssl  Andreas</t>
    </r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</si>
</sst>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0"/>
    </font>
    <font>
      <b/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/>
      <right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/>
      <right style="medium">
        <color indexed="8"/>
      </right>
      <top>
        <color indexed="63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/>
      <protection locked="0"/>
    </xf>
    <xf numFmtId="164" fontId="2" fillId="0" borderId="20" xfId="0" applyNumberFormat="1" applyFont="1" applyFill="1" applyBorder="1" applyAlignment="1" applyProtection="1">
      <alignment horizontal="center"/>
      <protection locked="0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34" borderId="23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34" borderId="27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164" fontId="2" fillId="34" borderId="0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6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0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3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42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52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51" xfId="0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4" fillId="0" borderId="37" xfId="0" applyFont="1" applyBorder="1" applyAlignment="1">
      <alignment horizontal="center" wrapText="1"/>
    </xf>
    <xf numFmtId="0" fontId="4" fillId="0" borderId="42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4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52" xfId="0" applyFont="1" applyBorder="1" applyAlignment="1">
      <alignment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2" fillId="0" borderId="39" xfId="0" applyFont="1" applyBorder="1" applyAlignment="1">
      <alignment horizontal="center" vertical="center" textRotation="90"/>
    </xf>
    <xf numFmtId="0" fontId="0" fillId="0" borderId="41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2" fillId="0" borderId="37" xfId="0" applyFont="1" applyBorder="1" applyAlignment="1">
      <alignment horizontal="center" vertical="center" textRotation="90"/>
    </xf>
    <xf numFmtId="0" fontId="0" fillId="0" borderId="43" xfId="0" applyFont="1" applyBorder="1" applyAlignment="1">
      <alignment horizontal="left"/>
    </xf>
    <xf numFmtId="0" fontId="0" fillId="0" borderId="52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1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94</v>
      </c>
      <c r="C6" s="29">
        <v>36</v>
      </c>
      <c r="D6" s="30">
        <f>IF(C6="ZK",$X$3,ROUND(SUM(C6*$A$2/$C$2-($W$2-$B$2)),0))</f>
        <v>37</v>
      </c>
      <c r="E6" s="30">
        <f>IF(E7="s",0,IF(E8-E7+E$2&lt;0,0,E8-E7+E$2))</f>
        <v>0</v>
      </c>
      <c r="F6" s="30">
        <f aca="true" t="shared" si="0" ref="F6:V6">IF(F$7="s",0,IF(F8-F7+F$2&lt;0,0,F8-F7+F$2))</f>
        <v>2</v>
      </c>
      <c r="G6" s="30">
        <f t="shared" si="0"/>
        <v>1</v>
      </c>
      <c r="H6" s="30">
        <f t="shared" si="0"/>
        <v>0</v>
      </c>
      <c r="I6" s="30">
        <f t="shared" si="0"/>
        <v>0</v>
      </c>
      <c r="J6" s="30">
        <f t="shared" si="0"/>
        <v>3</v>
      </c>
      <c r="K6" s="30">
        <f t="shared" si="0"/>
        <v>0</v>
      </c>
      <c r="L6" s="30">
        <f t="shared" si="0"/>
        <v>1</v>
      </c>
      <c r="M6" s="30">
        <f t="shared" si="0"/>
        <v>3</v>
      </c>
      <c r="N6" s="30">
        <f t="shared" si="0"/>
        <v>1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2</v>
      </c>
      <c r="T6" s="30">
        <f t="shared" si="0"/>
        <v>0</v>
      </c>
      <c r="U6" s="30">
        <f t="shared" si="0"/>
        <v>1</v>
      </c>
      <c r="V6" s="30">
        <f t="shared" si="0"/>
        <v>2</v>
      </c>
      <c r="W6" s="30">
        <f>SUM(E6:V6)</f>
        <v>16</v>
      </c>
      <c r="X6" s="31">
        <f>IF(C6&gt;-50,IF(X7=TRUE,"s",SUM(E7:V7)),"z")</f>
        <v>144</v>
      </c>
      <c r="Y6" s="31">
        <f>IF(X7=TRUE,"s",SUM(N7:V7))</f>
        <v>78</v>
      </c>
      <c r="Z6" s="31">
        <f>IF(X7=TRUE,"s",SUM(Q7:W7))</f>
        <v>49</v>
      </c>
      <c r="AA6" s="31">
        <f>IF(X7=TRUE,"s",SUM(T7:V7))</f>
        <v>23</v>
      </c>
      <c r="AB6" s="31">
        <f>IF(X7=TRUE,"s",SUM(V7))</f>
        <v>5</v>
      </c>
    </row>
    <row r="7" spans="1:28" ht="12.75">
      <c r="A7" s="32"/>
      <c r="B7" s="33" t="s">
        <v>7</v>
      </c>
      <c r="C7" s="34"/>
      <c r="D7" s="35"/>
      <c r="E7" s="36">
        <v>9</v>
      </c>
      <c r="F7" s="36">
        <v>5</v>
      </c>
      <c r="G7" s="36">
        <v>8</v>
      </c>
      <c r="H7" s="36">
        <v>11</v>
      </c>
      <c r="I7" s="36">
        <v>9</v>
      </c>
      <c r="J7" s="36">
        <v>4</v>
      </c>
      <c r="K7" s="36">
        <v>9</v>
      </c>
      <c r="L7" s="36">
        <v>7</v>
      </c>
      <c r="M7" s="36">
        <v>4</v>
      </c>
      <c r="N7" s="36">
        <v>7</v>
      </c>
      <c r="O7" s="36">
        <v>11</v>
      </c>
      <c r="P7" s="36">
        <v>11</v>
      </c>
      <c r="Q7" s="36">
        <v>10</v>
      </c>
      <c r="R7" s="36">
        <v>10</v>
      </c>
      <c r="S7" s="36">
        <v>6</v>
      </c>
      <c r="T7" s="36">
        <v>11</v>
      </c>
      <c r="U7" s="36">
        <v>7</v>
      </c>
      <c r="V7" s="36">
        <v>5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4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4</v>
      </c>
      <c r="K8" s="43">
        <f t="shared" si="1"/>
        <v>5</v>
      </c>
      <c r="L8" s="43">
        <f t="shared" si="1"/>
        <v>4</v>
      </c>
      <c r="M8" s="43">
        <f t="shared" si="1"/>
        <v>4</v>
      </c>
      <c r="N8" s="43">
        <f t="shared" si="1"/>
        <v>4</v>
      </c>
      <c r="O8" s="43">
        <f t="shared" si="1"/>
        <v>4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4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137</v>
      </c>
      <c r="C9" s="29">
        <v>23.9</v>
      </c>
      <c r="D9" s="30">
        <f>IF(C9="ZK",$X$3,ROUND(SUM(C9*$A$2/$C$2-($W$2-$B$2)),0))</f>
        <v>24</v>
      </c>
      <c r="E9" s="30">
        <f aca="true" t="shared" si="2" ref="E9:V9">IF(E10="s",0,IF(E11-E10+E$2&lt;0,0,E11-E10+E$2))</f>
        <v>2</v>
      </c>
      <c r="F9" s="30">
        <f t="shared" si="2"/>
        <v>3</v>
      </c>
      <c r="G9" s="30">
        <f t="shared" si="2"/>
        <v>2</v>
      </c>
      <c r="H9" s="30">
        <f t="shared" si="2"/>
        <v>2</v>
      </c>
      <c r="I9" s="30">
        <f t="shared" si="2"/>
        <v>3</v>
      </c>
      <c r="J9" s="30">
        <f t="shared" si="2"/>
        <v>1</v>
      </c>
      <c r="K9" s="30">
        <f t="shared" si="2"/>
        <v>3</v>
      </c>
      <c r="L9" s="30">
        <f t="shared" si="2"/>
        <v>0</v>
      </c>
      <c r="M9" s="30">
        <f t="shared" si="2"/>
        <v>1</v>
      </c>
      <c r="N9" s="30">
        <f t="shared" si="2"/>
        <v>1</v>
      </c>
      <c r="O9" s="30">
        <f t="shared" si="2"/>
        <v>3</v>
      </c>
      <c r="P9" s="30">
        <f t="shared" si="2"/>
        <v>3</v>
      </c>
      <c r="Q9" s="30">
        <f t="shared" si="2"/>
        <v>0</v>
      </c>
      <c r="R9" s="30">
        <f t="shared" si="2"/>
        <v>2</v>
      </c>
      <c r="S9" s="30">
        <f t="shared" si="2"/>
        <v>2</v>
      </c>
      <c r="T9" s="30">
        <f t="shared" si="2"/>
        <v>2</v>
      </c>
      <c r="U9" s="30">
        <f t="shared" si="2"/>
        <v>3</v>
      </c>
      <c r="V9" s="30">
        <f t="shared" si="2"/>
        <v>2</v>
      </c>
      <c r="W9" s="30">
        <f>SUM(E9:V9)</f>
        <v>35</v>
      </c>
      <c r="X9" s="31">
        <f>IF(C9&gt;-50,IF(X10=TRUE,"s",SUM(E10:V10)),"z")</f>
        <v>98</v>
      </c>
      <c r="Y9" s="31">
        <f>IF(X10=TRUE,"s",SUM(N10:V10))</f>
        <v>49</v>
      </c>
      <c r="Z9" s="31">
        <f>IF(X10=TRUE,"s",SUM(Q10:W10))</f>
        <v>35</v>
      </c>
      <c r="AA9" s="31">
        <f>IF(X10=TRUE,"s",SUM(T10:V10))</f>
        <v>16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4</v>
      </c>
      <c r="G10" s="36">
        <v>6</v>
      </c>
      <c r="H10" s="36">
        <v>6</v>
      </c>
      <c r="I10" s="36">
        <v>5</v>
      </c>
      <c r="J10" s="36">
        <v>5</v>
      </c>
      <c r="K10" s="36">
        <v>5</v>
      </c>
      <c r="L10" s="36">
        <v>8</v>
      </c>
      <c r="M10" s="36">
        <v>5</v>
      </c>
      <c r="N10" s="36">
        <v>6</v>
      </c>
      <c r="O10" s="36">
        <v>4</v>
      </c>
      <c r="P10" s="36">
        <v>4</v>
      </c>
      <c r="Q10" s="36">
        <v>8</v>
      </c>
      <c r="R10" s="36">
        <v>6</v>
      </c>
      <c r="S10" s="36">
        <v>5</v>
      </c>
      <c r="T10" s="36">
        <v>7</v>
      </c>
      <c r="U10" s="36">
        <v>5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3</v>
      </c>
      <c r="H11" s="43">
        <f t="shared" si="3"/>
        <v>4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147</v>
      </c>
      <c r="C12" s="29">
        <v>25.2</v>
      </c>
      <c r="D12" s="30">
        <f>IF(C12="ZK",$X$3,ROUND(SUM(C12*$A$2/$C$2-($W$2-$B$2)),0))</f>
        <v>25</v>
      </c>
      <c r="E12" s="30">
        <f aca="true" t="shared" si="4" ref="E12:V12">IF(E13="s",0,IF(E14-E13+E$2&lt;0,0,E14-E13+E$2))</f>
        <v>0</v>
      </c>
      <c r="F12" s="30">
        <f t="shared" si="4"/>
        <v>1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2</v>
      </c>
      <c r="K12" s="30">
        <f t="shared" si="4"/>
        <v>0</v>
      </c>
      <c r="L12" s="30">
        <f t="shared" si="4"/>
        <v>1</v>
      </c>
      <c r="M12" s="30">
        <f t="shared" si="4"/>
        <v>3</v>
      </c>
      <c r="N12" s="30">
        <f t="shared" si="4"/>
        <v>2</v>
      </c>
      <c r="O12" s="30">
        <f t="shared" si="4"/>
        <v>3</v>
      </c>
      <c r="P12" s="30">
        <f t="shared" si="4"/>
        <v>0</v>
      </c>
      <c r="Q12" s="30">
        <f t="shared" si="4"/>
        <v>2</v>
      </c>
      <c r="R12" s="30">
        <f t="shared" si="4"/>
        <v>2</v>
      </c>
      <c r="S12" s="30">
        <f t="shared" si="4"/>
        <v>2</v>
      </c>
      <c r="T12" s="30">
        <f t="shared" si="4"/>
        <v>1</v>
      </c>
      <c r="U12" s="30">
        <f t="shared" si="4"/>
        <v>0</v>
      </c>
      <c r="V12" s="30">
        <f t="shared" si="4"/>
        <v>2</v>
      </c>
      <c r="W12" s="30">
        <f>SUM(E12:V12)</f>
        <v>21</v>
      </c>
      <c r="X12" s="31">
        <f>IF(C12&gt;-50,IF(X13=TRUE,"s",SUM(E13:V13)),"z")</f>
        <v>112</v>
      </c>
      <c r="Y12" s="31">
        <f>IF(X13=TRUE,"s",SUM(N13:V13))</f>
        <v>53</v>
      </c>
      <c r="Z12" s="31">
        <f>IF(X13=TRUE,"s",SUM(Q13:W13))</f>
        <v>37</v>
      </c>
      <c r="AA12" s="31">
        <f>IF(X13=TRUE,"s",SUM(T13:V13))</f>
        <v>20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7</v>
      </c>
      <c r="F13" s="36">
        <v>6</v>
      </c>
      <c r="G13" s="36">
        <v>8</v>
      </c>
      <c r="H13" s="36">
        <v>8</v>
      </c>
      <c r="I13" s="36">
        <v>9</v>
      </c>
      <c r="J13" s="36">
        <v>4</v>
      </c>
      <c r="K13" s="36">
        <v>8</v>
      </c>
      <c r="L13" s="36">
        <v>6</v>
      </c>
      <c r="M13" s="36">
        <v>3</v>
      </c>
      <c r="N13" s="36">
        <v>5</v>
      </c>
      <c r="O13" s="36">
        <v>4</v>
      </c>
      <c r="P13" s="36">
        <v>7</v>
      </c>
      <c r="Q13" s="36">
        <v>6</v>
      </c>
      <c r="R13" s="36">
        <v>6</v>
      </c>
      <c r="S13" s="36">
        <v>5</v>
      </c>
      <c r="T13" s="36">
        <v>8</v>
      </c>
      <c r="U13" s="36">
        <v>8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4</v>
      </c>
      <c r="G14" s="43">
        <f t="shared" si="5"/>
        <v>3</v>
      </c>
      <c r="H14" s="43">
        <f t="shared" si="5"/>
        <v>4</v>
      </c>
      <c r="I14" s="43">
        <f t="shared" si="5"/>
        <v>4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4</v>
      </c>
      <c r="S14" s="43">
        <f t="shared" si="5"/>
        <v>3</v>
      </c>
      <c r="T14" s="43">
        <f t="shared" si="5"/>
        <v>4</v>
      </c>
      <c r="U14" s="43">
        <f t="shared" si="5"/>
        <v>4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139</v>
      </c>
      <c r="C15" s="29">
        <v>26.2</v>
      </c>
      <c r="D15" s="30">
        <f>IF(C15="ZK",$X$3,ROUND(SUM(C15*$A$2/$C$2-($W$2-$B$2)),0))</f>
        <v>26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2</v>
      </c>
      <c r="H15" s="30">
        <f t="shared" si="6"/>
        <v>0</v>
      </c>
      <c r="I15" s="30">
        <f t="shared" si="6"/>
        <v>3</v>
      </c>
      <c r="J15" s="30">
        <f t="shared" si="6"/>
        <v>2</v>
      </c>
      <c r="K15" s="30">
        <f t="shared" si="6"/>
        <v>0</v>
      </c>
      <c r="L15" s="30">
        <f t="shared" si="6"/>
        <v>2</v>
      </c>
      <c r="M15" s="30">
        <f t="shared" si="6"/>
        <v>2</v>
      </c>
      <c r="N15" s="30">
        <f t="shared" si="6"/>
        <v>2</v>
      </c>
      <c r="O15" s="30">
        <f t="shared" si="6"/>
        <v>1</v>
      </c>
      <c r="P15" s="30">
        <f t="shared" si="6"/>
        <v>0</v>
      </c>
      <c r="Q15" s="30">
        <f t="shared" si="6"/>
        <v>0</v>
      </c>
      <c r="R15" s="30">
        <f t="shared" si="6"/>
        <v>4</v>
      </c>
      <c r="S15" s="30">
        <f t="shared" si="6"/>
        <v>0</v>
      </c>
      <c r="T15" s="30">
        <f t="shared" si="6"/>
        <v>1</v>
      </c>
      <c r="U15" s="30">
        <f t="shared" si="6"/>
        <v>0</v>
      </c>
      <c r="V15" s="30">
        <f t="shared" si="6"/>
        <v>2</v>
      </c>
      <c r="W15" s="30">
        <f>SUM(E15:V15)</f>
        <v>21</v>
      </c>
      <c r="X15" s="31">
        <f>IF(C15&gt;-50,IF(X16=TRUE,"s",SUM(E16:V16)),"z")</f>
        <v>115</v>
      </c>
      <c r="Y15" s="31">
        <f>IF(X16=TRUE,"s",SUM(N16:V16))</f>
        <v>60</v>
      </c>
      <c r="Z15" s="31">
        <f>IF(X16=TRUE,"s",SUM(Q16:W16))</f>
        <v>41</v>
      </c>
      <c r="AA15" s="31">
        <f>IF(X16=TRUE,"s",SUM(T16:V16))</f>
        <v>21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7</v>
      </c>
      <c r="F16" s="36">
        <v>7</v>
      </c>
      <c r="G16" s="36">
        <v>6</v>
      </c>
      <c r="H16" s="36">
        <v>8</v>
      </c>
      <c r="I16" s="36">
        <v>6</v>
      </c>
      <c r="J16" s="36">
        <v>4</v>
      </c>
      <c r="K16" s="36">
        <v>8</v>
      </c>
      <c r="L16" s="36">
        <v>5</v>
      </c>
      <c r="M16" s="36">
        <v>4</v>
      </c>
      <c r="N16" s="36">
        <v>5</v>
      </c>
      <c r="O16" s="36">
        <v>6</v>
      </c>
      <c r="P16" s="36">
        <v>8</v>
      </c>
      <c r="Q16" s="36">
        <v>9</v>
      </c>
      <c r="R16" s="36">
        <v>4</v>
      </c>
      <c r="S16" s="36">
        <v>7</v>
      </c>
      <c r="T16" s="36">
        <v>8</v>
      </c>
      <c r="U16" s="36">
        <v>9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3</v>
      </c>
      <c r="H17" s="43">
        <f t="shared" si="7"/>
        <v>4</v>
      </c>
      <c r="I17" s="43">
        <f t="shared" si="7"/>
        <v>4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4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4</v>
      </c>
      <c r="U17" s="43">
        <f t="shared" si="7"/>
        <v>4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34.5</v>
      </c>
      <c r="D18" s="30">
        <f>IF(C18="ZK",$X$3,ROUND(SUM(C18*$A$2/$C$2-($W$2-$B$2)),0))</f>
        <v>35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4</v>
      </c>
      <c r="L20" s="43">
        <f t="shared" si="9"/>
        <v>4</v>
      </c>
      <c r="M20" s="43">
        <f t="shared" si="9"/>
        <v>4</v>
      </c>
      <c r="N20" s="43">
        <f t="shared" si="9"/>
        <v>3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8.9</v>
      </c>
      <c r="D21" s="30">
        <f>IF(C21="ZK",$X$3,ROUND(SUM(C21*$A$2/$C$2-($W$2-$B$2)),0))</f>
        <v>8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2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3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2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8" t="s">
        <v>18</v>
      </c>
      <c r="B26" s="138"/>
      <c r="C26" s="139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8"/>
      <c r="B27" s="138"/>
      <c r="C27" s="139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 t="s">
        <v>7</v>
      </c>
      <c r="F28" s="36" t="s">
        <v>7</v>
      </c>
      <c r="G28" s="36" t="s">
        <v>7</v>
      </c>
      <c r="H28" s="36" t="s">
        <v>7</v>
      </c>
      <c r="I28" s="36" t="s">
        <v>7</v>
      </c>
      <c r="J28" s="36" t="s">
        <v>7</v>
      </c>
      <c r="K28" s="36" t="s">
        <v>7</v>
      </c>
      <c r="L28" s="36" t="s">
        <v>7</v>
      </c>
      <c r="M28" s="36" t="s">
        <v>7</v>
      </c>
      <c r="N28" s="36" t="s">
        <v>7</v>
      </c>
      <c r="O28" s="36" t="s">
        <v>7</v>
      </c>
      <c r="P28" s="36" t="s">
        <v>7</v>
      </c>
      <c r="Q28" s="36" t="s">
        <v>7</v>
      </c>
      <c r="R28" s="36" t="s">
        <v>7</v>
      </c>
      <c r="S28" s="36" t="s">
        <v>7</v>
      </c>
      <c r="T28" s="36" t="s">
        <v>7</v>
      </c>
      <c r="U28" s="36" t="s">
        <v>7</v>
      </c>
      <c r="V28" s="36" t="s">
        <v>7</v>
      </c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>
        <v>9</v>
      </c>
      <c r="F29" s="36">
        <v>5</v>
      </c>
      <c r="G29" s="36">
        <v>8</v>
      </c>
      <c r="H29" s="36">
        <v>11</v>
      </c>
      <c r="I29" s="36">
        <v>9</v>
      </c>
      <c r="J29" s="36">
        <v>4</v>
      </c>
      <c r="K29" s="36">
        <v>9</v>
      </c>
      <c r="L29" s="36">
        <v>7</v>
      </c>
      <c r="M29" s="36">
        <v>4</v>
      </c>
      <c r="N29" s="36">
        <v>7</v>
      </c>
      <c r="O29" s="36">
        <v>11</v>
      </c>
      <c r="P29" s="36">
        <v>11</v>
      </c>
      <c r="Q29" s="36">
        <v>10</v>
      </c>
      <c r="R29" s="36">
        <v>10</v>
      </c>
      <c r="S29" s="36">
        <v>6</v>
      </c>
      <c r="T29" s="36">
        <v>11</v>
      </c>
      <c r="U29" s="36">
        <v>7</v>
      </c>
      <c r="V29" s="36">
        <v>5</v>
      </c>
      <c r="W29" s="56">
        <f t="shared" si="12"/>
        <v>144</v>
      </c>
    </row>
    <row r="30" spans="1:23" ht="12.75">
      <c r="A30" s="53" t="s">
        <v>7</v>
      </c>
      <c r="B30" s="77" t="str">
        <f>B6</f>
        <v>Milly Alexander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8" t="s">
        <v>23</v>
      </c>
      <c r="B33" s="138"/>
      <c r="C33" s="138"/>
      <c r="D33" s="58"/>
      <c r="E33" s="62">
        <f aca="true" t="shared" si="13" ref="E33:V33">MIN(E28:E32)</f>
        <v>9</v>
      </c>
      <c r="F33" s="62">
        <f t="shared" si="13"/>
        <v>5</v>
      </c>
      <c r="G33" s="62">
        <f t="shared" si="13"/>
        <v>8</v>
      </c>
      <c r="H33" s="62">
        <f t="shared" si="13"/>
        <v>11</v>
      </c>
      <c r="I33" s="62">
        <f t="shared" si="13"/>
        <v>9</v>
      </c>
      <c r="J33" s="62">
        <f t="shared" si="13"/>
        <v>4</v>
      </c>
      <c r="K33" s="62">
        <f t="shared" si="13"/>
        <v>9</v>
      </c>
      <c r="L33" s="62">
        <f t="shared" si="13"/>
        <v>7</v>
      </c>
      <c r="M33" s="62">
        <f t="shared" si="13"/>
        <v>4</v>
      </c>
      <c r="N33" s="62">
        <f t="shared" si="13"/>
        <v>7</v>
      </c>
      <c r="O33" s="62">
        <f t="shared" si="13"/>
        <v>11</v>
      </c>
      <c r="P33" s="62">
        <f t="shared" si="13"/>
        <v>11</v>
      </c>
      <c r="Q33" s="62">
        <f t="shared" si="13"/>
        <v>10</v>
      </c>
      <c r="R33" s="62">
        <f t="shared" si="13"/>
        <v>10</v>
      </c>
      <c r="S33" s="62">
        <f t="shared" si="13"/>
        <v>6</v>
      </c>
      <c r="T33" s="62">
        <f t="shared" si="13"/>
        <v>11</v>
      </c>
      <c r="U33" s="62">
        <f t="shared" si="13"/>
        <v>7</v>
      </c>
      <c r="V33" s="62">
        <f t="shared" si="13"/>
        <v>5</v>
      </c>
      <c r="W33" s="60">
        <f t="shared" si="12"/>
        <v>144</v>
      </c>
    </row>
    <row r="36" spans="1:23" ht="13.5" thickBot="1">
      <c r="A36" s="138" t="s">
        <v>18</v>
      </c>
      <c r="B36" s="138"/>
      <c r="C36" s="139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8"/>
      <c r="B37" s="138"/>
      <c r="C37" s="139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>
        <v>5</v>
      </c>
      <c r="F39" s="36">
        <v>4</v>
      </c>
      <c r="G39" s="36">
        <v>6</v>
      </c>
      <c r="H39" s="36">
        <v>6</v>
      </c>
      <c r="I39" s="36">
        <v>5</v>
      </c>
      <c r="J39" s="36">
        <v>5</v>
      </c>
      <c r="K39" s="36">
        <v>5</v>
      </c>
      <c r="L39" s="36">
        <v>8</v>
      </c>
      <c r="M39" s="36">
        <v>5</v>
      </c>
      <c r="N39" s="36">
        <v>6</v>
      </c>
      <c r="O39" s="36">
        <v>4</v>
      </c>
      <c r="P39" s="36">
        <v>4</v>
      </c>
      <c r="Q39" s="36">
        <v>8</v>
      </c>
      <c r="R39" s="36">
        <v>6</v>
      </c>
      <c r="S39" s="36">
        <v>5</v>
      </c>
      <c r="T39" s="36">
        <v>7</v>
      </c>
      <c r="U39" s="36">
        <v>5</v>
      </c>
      <c r="V39" s="36">
        <v>4</v>
      </c>
      <c r="W39" s="56">
        <f t="shared" si="14"/>
        <v>98</v>
      </c>
    </row>
    <row r="40" spans="1:23" ht="12.75">
      <c r="A40" s="53" t="s">
        <v>7</v>
      </c>
      <c r="B40" s="77" t="str">
        <f>B9</f>
        <v>Lettrich Juraj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40" t="s">
        <v>23</v>
      </c>
      <c r="B43" s="140"/>
      <c r="C43" s="140"/>
      <c r="D43" s="61"/>
      <c r="E43" s="62">
        <f aca="true" t="shared" si="15" ref="E43:V43">MIN(E38:E42)</f>
        <v>5</v>
      </c>
      <c r="F43" s="62">
        <f t="shared" si="15"/>
        <v>4</v>
      </c>
      <c r="G43" s="62">
        <f t="shared" si="15"/>
        <v>6</v>
      </c>
      <c r="H43" s="62">
        <f t="shared" si="15"/>
        <v>6</v>
      </c>
      <c r="I43" s="62">
        <f t="shared" si="15"/>
        <v>5</v>
      </c>
      <c r="J43" s="62">
        <f t="shared" si="15"/>
        <v>5</v>
      </c>
      <c r="K43" s="62">
        <f t="shared" si="15"/>
        <v>5</v>
      </c>
      <c r="L43" s="62">
        <f t="shared" si="15"/>
        <v>8</v>
      </c>
      <c r="M43" s="62">
        <f t="shared" si="15"/>
        <v>5</v>
      </c>
      <c r="N43" s="62">
        <f t="shared" si="15"/>
        <v>6</v>
      </c>
      <c r="O43" s="62">
        <f t="shared" si="15"/>
        <v>4</v>
      </c>
      <c r="P43" s="62">
        <f t="shared" si="15"/>
        <v>4</v>
      </c>
      <c r="Q43" s="62">
        <f t="shared" si="15"/>
        <v>8</v>
      </c>
      <c r="R43" s="62">
        <f t="shared" si="15"/>
        <v>6</v>
      </c>
      <c r="S43" s="62">
        <f t="shared" si="15"/>
        <v>5</v>
      </c>
      <c r="T43" s="62">
        <f t="shared" si="15"/>
        <v>7</v>
      </c>
      <c r="U43" s="62">
        <f t="shared" si="15"/>
        <v>5</v>
      </c>
      <c r="V43" s="62">
        <f t="shared" si="15"/>
        <v>4</v>
      </c>
      <c r="W43" s="60">
        <f t="shared" si="14"/>
        <v>98</v>
      </c>
    </row>
    <row r="46" spans="1:23" ht="13.5" thickBot="1">
      <c r="A46" s="138" t="s">
        <v>18</v>
      </c>
      <c r="B46" s="138"/>
      <c r="C46" s="139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8"/>
      <c r="B47" s="138"/>
      <c r="C47" s="139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 t="s">
        <v>7</v>
      </c>
      <c r="F48" s="36" t="s">
        <v>7</v>
      </c>
      <c r="G48" s="36" t="s">
        <v>7</v>
      </c>
      <c r="H48" s="36" t="s">
        <v>7</v>
      </c>
      <c r="I48" s="36" t="s">
        <v>7</v>
      </c>
      <c r="J48" s="36" t="s">
        <v>7</v>
      </c>
      <c r="K48" s="36" t="s">
        <v>7</v>
      </c>
      <c r="L48" s="36" t="s">
        <v>7</v>
      </c>
      <c r="M48" s="36" t="s">
        <v>7</v>
      </c>
      <c r="N48" s="36" t="s">
        <v>7</v>
      </c>
      <c r="O48" s="36" t="s">
        <v>7</v>
      </c>
      <c r="P48" s="36" t="s">
        <v>7</v>
      </c>
      <c r="Q48" s="36" t="s">
        <v>7</v>
      </c>
      <c r="R48" s="36" t="s">
        <v>7</v>
      </c>
      <c r="S48" s="36" t="s">
        <v>7</v>
      </c>
      <c r="T48" s="36" t="s">
        <v>7</v>
      </c>
      <c r="U48" s="36" t="s">
        <v>7</v>
      </c>
      <c r="V48" s="36" t="s">
        <v>7</v>
      </c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>
        <v>7</v>
      </c>
      <c r="F49" s="36">
        <v>6</v>
      </c>
      <c r="G49" s="36">
        <v>8</v>
      </c>
      <c r="H49" s="36">
        <v>8</v>
      </c>
      <c r="I49" s="36">
        <v>9</v>
      </c>
      <c r="J49" s="36">
        <v>4</v>
      </c>
      <c r="K49" s="36">
        <v>8</v>
      </c>
      <c r="L49" s="36">
        <v>6</v>
      </c>
      <c r="M49" s="36">
        <v>3</v>
      </c>
      <c r="N49" s="36">
        <v>5</v>
      </c>
      <c r="O49" s="36">
        <v>4</v>
      </c>
      <c r="P49" s="36">
        <v>7</v>
      </c>
      <c r="Q49" s="36">
        <v>6</v>
      </c>
      <c r="R49" s="36">
        <v>6</v>
      </c>
      <c r="S49" s="36">
        <v>5</v>
      </c>
      <c r="T49" s="36">
        <v>8</v>
      </c>
      <c r="U49" s="36">
        <v>8</v>
      </c>
      <c r="V49" s="36">
        <v>4</v>
      </c>
      <c r="W49" s="56">
        <f t="shared" si="16"/>
        <v>112</v>
      </c>
    </row>
    <row r="50" spans="1:23" ht="12.75">
      <c r="A50" s="53" t="s">
        <v>7</v>
      </c>
      <c r="B50" s="77" t="str">
        <f>B12</f>
        <v>Karásek Juraj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40" t="s">
        <v>23</v>
      </c>
      <c r="B53" s="140"/>
      <c r="C53" s="140"/>
      <c r="D53" s="61"/>
      <c r="E53" s="62">
        <f aca="true" t="shared" si="17" ref="E53:V53">MIN(E48:E52)</f>
        <v>7</v>
      </c>
      <c r="F53" s="62">
        <f t="shared" si="17"/>
        <v>6</v>
      </c>
      <c r="G53" s="62">
        <f t="shared" si="17"/>
        <v>8</v>
      </c>
      <c r="H53" s="62">
        <f t="shared" si="17"/>
        <v>8</v>
      </c>
      <c r="I53" s="62">
        <f t="shared" si="17"/>
        <v>9</v>
      </c>
      <c r="J53" s="62">
        <f t="shared" si="17"/>
        <v>4</v>
      </c>
      <c r="K53" s="62">
        <f t="shared" si="17"/>
        <v>8</v>
      </c>
      <c r="L53" s="62">
        <f t="shared" si="17"/>
        <v>6</v>
      </c>
      <c r="M53" s="62">
        <f t="shared" si="17"/>
        <v>3</v>
      </c>
      <c r="N53" s="62">
        <f t="shared" si="17"/>
        <v>5</v>
      </c>
      <c r="O53" s="62">
        <f t="shared" si="17"/>
        <v>4</v>
      </c>
      <c r="P53" s="62">
        <f t="shared" si="17"/>
        <v>7</v>
      </c>
      <c r="Q53" s="62">
        <f t="shared" si="17"/>
        <v>6</v>
      </c>
      <c r="R53" s="62">
        <f t="shared" si="17"/>
        <v>6</v>
      </c>
      <c r="S53" s="62">
        <f t="shared" si="17"/>
        <v>5</v>
      </c>
      <c r="T53" s="62">
        <f t="shared" si="17"/>
        <v>8</v>
      </c>
      <c r="U53" s="62">
        <f t="shared" si="17"/>
        <v>8</v>
      </c>
      <c r="V53" s="62">
        <f t="shared" si="17"/>
        <v>4</v>
      </c>
      <c r="W53" s="60">
        <f t="shared" si="16"/>
        <v>112</v>
      </c>
    </row>
    <row r="56" spans="1:23" ht="13.5" thickBot="1">
      <c r="A56" s="138" t="s">
        <v>18</v>
      </c>
      <c r="B56" s="138"/>
      <c r="C56" s="139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8"/>
      <c r="B57" s="138"/>
      <c r="C57" s="139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>
        <v>7</v>
      </c>
      <c r="F59" s="36">
        <v>7</v>
      </c>
      <c r="G59" s="36">
        <v>6</v>
      </c>
      <c r="H59" s="36">
        <v>8</v>
      </c>
      <c r="I59" s="36">
        <v>6</v>
      </c>
      <c r="J59" s="36">
        <v>4</v>
      </c>
      <c r="K59" s="36">
        <v>8</v>
      </c>
      <c r="L59" s="36">
        <v>5</v>
      </c>
      <c r="M59" s="36">
        <v>4</v>
      </c>
      <c r="N59" s="36">
        <v>5</v>
      </c>
      <c r="O59" s="36">
        <v>6</v>
      </c>
      <c r="P59" s="36">
        <v>8</v>
      </c>
      <c r="Q59" s="36">
        <v>9</v>
      </c>
      <c r="R59" s="36">
        <v>4</v>
      </c>
      <c r="S59" s="36">
        <v>7</v>
      </c>
      <c r="T59" s="36">
        <v>8</v>
      </c>
      <c r="U59" s="36">
        <v>9</v>
      </c>
      <c r="V59" s="36">
        <v>4</v>
      </c>
      <c r="W59" s="56">
        <f t="shared" si="18"/>
        <v>115</v>
      </c>
    </row>
    <row r="60" spans="1:23" ht="12.75">
      <c r="A60" s="53" t="s">
        <v>7</v>
      </c>
      <c r="B60" s="77" t="str">
        <f>B15</f>
        <v>Billy Vojtech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8" t="s">
        <v>23</v>
      </c>
      <c r="B63" s="138"/>
      <c r="C63" s="138"/>
      <c r="D63" s="58"/>
      <c r="E63" s="59">
        <f aca="true" t="shared" si="19" ref="E63:V63">MIN(E58:E62)</f>
        <v>7</v>
      </c>
      <c r="F63" s="59">
        <f t="shared" si="19"/>
        <v>7</v>
      </c>
      <c r="G63" s="59">
        <f t="shared" si="19"/>
        <v>6</v>
      </c>
      <c r="H63" s="59">
        <f t="shared" si="19"/>
        <v>8</v>
      </c>
      <c r="I63" s="59">
        <f t="shared" si="19"/>
        <v>6</v>
      </c>
      <c r="J63" s="59">
        <f t="shared" si="19"/>
        <v>4</v>
      </c>
      <c r="K63" s="59">
        <f t="shared" si="19"/>
        <v>8</v>
      </c>
      <c r="L63" s="59">
        <f t="shared" si="19"/>
        <v>5</v>
      </c>
      <c r="M63" s="59">
        <f t="shared" si="19"/>
        <v>4</v>
      </c>
      <c r="N63" s="59">
        <f t="shared" si="19"/>
        <v>5</v>
      </c>
      <c r="O63" s="59">
        <f t="shared" si="19"/>
        <v>6</v>
      </c>
      <c r="P63" s="59">
        <f t="shared" si="19"/>
        <v>8</v>
      </c>
      <c r="Q63" s="59">
        <f t="shared" si="19"/>
        <v>9</v>
      </c>
      <c r="R63" s="59">
        <f t="shared" si="19"/>
        <v>4</v>
      </c>
      <c r="S63" s="59">
        <f t="shared" si="19"/>
        <v>7</v>
      </c>
      <c r="T63" s="59">
        <f t="shared" si="19"/>
        <v>8</v>
      </c>
      <c r="U63" s="59">
        <f t="shared" si="19"/>
        <v>9</v>
      </c>
      <c r="V63" s="59">
        <f t="shared" si="19"/>
        <v>4</v>
      </c>
      <c r="W63" s="60">
        <f t="shared" si="18"/>
        <v>115</v>
      </c>
    </row>
    <row r="65" ht="13.5" thickBot="1">
      <c r="AE65" s="5" t="s">
        <v>7</v>
      </c>
    </row>
    <row r="66" spans="1:23" ht="13.5" thickBot="1">
      <c r="A66" s="138" t="s">
        <v>18</v>
      </c>
      <c r="B66" s="138"/>
      <c r="C66" s="139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8"/>
      <c r="B67" s="138"/>
      <c r="C67" s="139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 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8" t="s">
        <v>23</v>
      </c>
      <c r="B73" s="138"/>
      <c r="C73" s="138"/>
      <c r="D73" s="58"/>
      <c r="E73" s="59">
        <f>MIN(E68:E72)</f>
        <v>0</v>
      </c>
      <c r="F73" s="59">
        <f aca="true" t="shared" si="21" ref="F73:V73">MIN(F68:F72)</f>
        <v>0</v>
      </c>
      <c r="G73" s="59">
        <f t="shared" si="21"/>
        <v>0</v>
      </c>
      <c r="H73" s="59">
        <f t="shared" si="21"/>
        <v>0</v>
      </c>
      <c r="I73" s="59">
        <f t="shared" si="21"/>
        <v>0</v>
      </c>
      <c r="J73" s="59">
        <f t="shared" si="21"/>
        <v>0</v>
      </c>
      <c r="K73" s="59">
        <f t="shared" si="21"/>
        <v>0</v>
      </c>
      <c r="L73" s="59">
        <f t="shared" si="21"/>
        <v>0</v>
      </c>
      <c r="M73" s="59">
        <f t="shared" si="21"/>
        <v>0</v>
      </c>
      <c r="N73" s="59">
        <f t="shared" si="21"/>
        <v>0</v>
      </c>
      <c r="O73" s="59">
        <f t="shared" si="21"/>
        <v>0</v>
      </c>
      <c r="P73" s="59">
        <f t="shared" si="21"/>
        <v>0</v>
      </c>
      <c r="Q73" s="59">
        <f t="shared" si="21"/>
        <v>0</v>
      </c>
      <c r="R73" s="59">
        <f t="shared" si="21"/>
        <v>0</v>
      </c>
      <c r="S73" s="59">
        <f t="shared" si="21"/>
        <v>0</v>
      </c>
      <c r="T73" s="59">
        <f t="shared" si="21"/>
        <v>0</v>
      </c>
      <c r="U73" s="59">
        <f t="shared" si="21"/>
        <v>0</v>
      </c>
      <c r="V73" s="59">
        <f t="shared" si="21"/>
        <v>0</v>
      </c>
      <c r="W73" s="60">
        <f t="shared" si="20"/>
        <v>0</v>
      </c>
      <c r="AH73" s="5" t="s">
        <v>7</v>
      </c>
    </row>
    <row r="76" spans="1:23" ht="13.5" thickBot="1">
      <c r="A76" s="138" t="s">
        <v>18</v>
      </c>
      <c r="B76" s="138"/>
      <c r="C76" s="139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8"/>
      <c r="B77" s="138"/>
      <c r="C77" s="139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 t="s">
        <v>7</v>
      </c>
      <c r="W79" s="56">
        <f t="shared" si="22"/>
        <v>0</v>
      </c>
    </row>
    <row r="80" spans="1:23" ht="12.75">
      <c r="A80" s="53" t="s">
        <v>7</v>
      </c>
      <c r="B80" s="77" t="str">
        <f>B21</f>
        <v> 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 t="s">
        <v>7</v>
      </c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 t="s">
        <v>7</v>
      </c>
      <c r="W82" s="56">
        <f t="shared" si="22"/>
        <v>0</v>
      </c>
    </row>
    <row r="83" spans="1:23" ht="13.5" thickBot="1">
      <c r="A83" s="138" t="s">
        <v>23</v>
      </c>
      <c r="B83" s="138"/>
      <c r="C83" s="138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 t="s">
        <v>7</v>
      </c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 t="s">
        <v>7</v>
      </c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 t="s">
        <v>7</v>
      </c>
      <c r="W86" s="66"/>
    </row>
    <row r="88" spans="1:27" ht="13.5" thickBot="1">
      <c r="A88" s="132" t="s">
        <v>24</v>
      </c>
      <c r="B88" s="133" t="s">
        <v>25</v>
      </c>
      <c r="C88" s="133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2"/>
      <c r="B89" s="133"/>
      <c r="C89" s="133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4" t="str">
        <f>B30</f>
        <v>Milly Alexander</v>
      </c>
      <c r="C90" s="134"/>
      <c r="D90" s="135" t="s">
        <v>26</v>
      </c>
      <c r="E90" s="105">
        <f aca="true" t="shared" si="24" ref="E90:V90">E33</f>
        <v>9</v>
      </c>
      <c r="F90" s="71">
        <f t="shared" si="24"/>
        <v>5</v>
      </c>
      <c r="G90" s="71">
        <f t="shared" si="24"/>
        <v>8</v>
      </c>
      <c r="H90" s="71">
        <f t="shared" si="24"/>
        <v>11</v>
      </c>
      <c r="I90" s="71">
        <f t="shared" si="24"/>
        <v>9</v>
      </c>
      <c r="J90" s="71">
        <f t="shared" si="24"/>
        <v>4</v>
      </c>
      <c r="K90" s="71">
        <f t="shared" si="24"/>
        <v>9</v>
      </c>
      <c r="L90" s="71">
        <f t="shared" si="24"/>
        <v>7</v>
      </c>
      <c r="M90" s="71">
        <f t="shared" si="24"/>
        <v>4</v>
      </c>
      <c r="N90" s="71">
        <f t="shared" si="24"/>
        <v>7</v>
      </c>
      <c r="O90" s="71">
        <f t="shared" si="24"/>
        <v>11</v>
      </c>
      <c r="P90" s="71">
        <f t="shared" si="24"/>
        <v>11</v>
      </c>
      <c r="Q90" s="71">
        <f t="shared" si="24"/>
        <v>10</v>
      </c>
      <c r="R90" s="71">
        <f t="shared" si="24"/>
        <v>10</v>
      </c>
      <c r="S90" s="71">
        <f t="shared" si="24"/>
        <v>6</v>
      </c>
      <c r="T90" s="71">
        <f t="shared" si="24"/>
        <v>11</v>
      </c>
      <c r="U90" s="71">
        <f t="shared" si="24"/>
        <v>7</v>
      </c>
      <c r="V90" s="106">
        <f t="shared" si="24"/>
        <v>5</v>
      </c>
      <c r="W90" s="56">
        <f aca="true" t="shared" si="25" ref="W90:W95">SUM(E90:V90)</f>
        <v>144</v>
      </c>
    </row>
    <row r="91" spans="1:23" ht="13.5" thickBot="1">
      <c r="A91" s="72">
        <v>2</v>
      </c>
      <c r="B91" s="136" t="str">
        <f>B40</f>
        <v>Lettrich Juraj</v>
      </c>
      <c r="C91" s="136"/>
      <c r="D91" s="135"/>
      <c r="E91" s="103">
        <f>E43</f>
        <v>5</v>
      </c>
      <c r="F91" s="65">
        <f aca="true" t="shared" si="26" ref="F91:V91">F43</f>
        <v>4</v>
      </c>
      <c r="G91" s="65">
        <f t="shared" si="26"/>
        <v>6</v>
      </c>
      <c r="H91" s="65">
        <f t="shared" si="26"/>
        <v>6</v>
      </c>
      <c r="I91" s="65">
        <f t="shared" si="26"/>
        <v>5</v>
      </c>
      <c r="J91" s="65">
        <f t="shared" si="26"/>
        <v>5</v>
      </c>
      <c r="K91" s="65">
        <f t="shared" si="26"/>
        <v>5</v>
      </c>
      <c r="L91" s="65">
        <f t="shared" si="26"/>
        <v>8</v>
      </c>
      <c r="M91" s="65">
        <f t="shared" si="26"/>
        <v>5</v>
      </c>
      <c r="N91" s="65">
        <f t="shared" si="26"/>
        <v>6</v>
      </c>
      <c r="O91" s="65">
        <f t="shared" si="26"/>
        <v>4</v>
      </c>
      <c r="P91" s="65">
        <f t="shared" si="26"/>
        <v>4</v>
      </c>
      <c r="Q91" s="65">
        <f t="shared" si="26"/>
        <v>8</v>
      </c>
      <c r="R91" s="65">
        <f t="shared" si="26"/>
        <v>6</v>
      </c>
      <c r="S91" s="65">
        <f t="shared" si="26"/>
        <v>5</v>
      </c>
      <c r="T91" s="65">
        <f t="shared" si="26"/>
        <v>7</v>
      </c>
      <c r="U91" s="65">
        <f t="shared" si="26"/>
        <v>5</v>
      </c>
      <c r="V91" s="104">
        <f t="shared" si="26"/>
        <v>4</v>
      </c>
      <c r="W91" s="56">
        <f t="shared" si="25"/>
        <v>98</v>
      </c>
    </row>
    <row r="92" spans="1:23" ht="13.5" thickBot="1">
      <c r="A92" s="72">
        <v>3</v>
      </c>
      <c r="B92" s="136" t="str">
        <f>B50</f>
        <v>Karásek Juraj</v>
      </c>
      <c r="C92" s="136"/>
      <c r="D92" s="135"/>
      <c r="E92" s="103">
        <f>E53</f>
        <v>7</v>
      </c>
      <c r="F92" s="65">
        <f aca="true" t="shared" si="27" ref="F92:V92">F53</f>
        <v>6</v>
      </c>
      <c r="G92" s="65">
        <f t="shared" si="27"/>
        <v>8</v>
      </c>
      <c r="H92" s="65">
        <f t="shared" si="27"/>
        <v>8</v>
      </c>
      <c r="I92" s="65">
        <f t="shared" si="27"/>
        <v>9</v>
      </c>
      <c r="J92" s="65">
        <f t="shared" si="27"/>
        <v>4</v>
      </c>
      <c r="K92" s="65">
        <f t="shared" si="27"/>
        <v>8</v>
      </c>
      <c r="L92" s="65">
        <f t="shared" si="27"/>
        <v>6</v>
      </c>
      <c r="M92" s="65">
        <f t="shared" si="27"/>
        <v>3</v>
      </c>
      <c r="N92" s="65">
        <f t="shared" si="27"/>
        <v>5</v>
      </c>
      <c r="O92" s="65">
        <f t="shared" si="27"/>
        <v>4</v>
      </c>
      <c r="P92" s="65">
        <f t="shared" si="27"/>
        <v>7</v>
      </c>
      <c r="Q92" s="65">
        <f t="shared" si="27"/>
        <v>6</v>
      </c>
      <c r="R92" s="65">
        <f t="shared" si="27"/>
        <v>6</v>
      </c>
      <c r="S92" s="65">
        <f t="shared" si="27"/>
        <v>5</v>
      </c>
      <c r="T92" s="65">
        <f t="shared" si="27"/>
        <v>8</v>
      </c>
      <c r="U92" s="65">
        <f t="shared" si="27"/>
        <v>8</v>
      </c>
      <c r="V92" s="104">
        <f t="shared" si="27"/>
        <v>4</v>
      </c>
      <c r="W92" s="56">
        <f t="shared" si="25"/>
        <v>112</v>
      </c>
    </row>
    <row r="93" spans="1:23" ht="13.5" thickBot="1">
      <c r="A93" s="72">
        <v>4</v>
      </c>
      <c r="B93" s="136" t="str">
        <f>B60</f>
        <v>Billy Vojtech</v>
      </c>
      <c r="C93" s="136"/>
      <c r="D93" s="135"/>
      <c r="E93" s="103">
        <f>E63</f>
        <v>7</v>
      </c>
      <c r="F93" s="65">
        <f aca="true" t="shared" si="28" ref="F93:V93">F63</f>
        <v>7</v>
      </c>
      <c r="G93" s="65">
        <f t="shared" si="28"/>
        <v>6</v>
      </c>
      <c r="H93" s="65">
        <f t="shared" si="28"/>
        <v>8</v>
      </c>
      <c r="I93" s="65">
        <f t="shared" si="28"/>
        <v>6</v>
      </c>
      <c r="J93" s="65">
        <f t="shared" si="28"/>
        <v>4</v>
      </c>
      <c r="K93" s="65">
        <f t="shared" si="28"/>
        <v>8</v>
      </c>
      <c r="L93" s="65">
        <f t="shared" si="28"/>
        <v>5</v>
      </c>
      <c r="M93" s="65">
        <f t="shared" si="28"/>
        <v>4</v>
      </c>
      <c r="N93" s="65">
        <f t="shared" si="28"/>
        <v>5</v>
      </c>
      <c r="O93" s="65">
        <f t="shared" si="28"/>
        <v>6</v>
      </c>
      <c r="P93" s="65">
        <f t="shared" si="28"/>
        <v>8</v>
      </c>
      <c r="Q93" s="65">
        <f t="shared" si="28"/>
        <v>9</v>
      </c>
      <c r="R93" s="65">
        <f t="shared" si="28"/>
        <v>4</v>
      </c>
      <c r="S93" s="65">
        <f t="shared" si="28"/>
        <v>7</v>
      </c>
      <c r="T93" s="65">
        <f t="shared" si="28"/>
        <v>8</v>
      </c>
      <c r="U93" s="65">
        <f t="shared" si="28"/>
        <v>9</v>
      </c>
      <c r="V93" s="104">
        <f t="shared" si="28"/>
        <v>4</v>
      </c>
      <c r="W93" s="56">
        <f t="shared" si="25"/>
        <v>115</v>
      </c>
    </row>
    <row r="94" spans="1:23" ht="13.5" thickBot="1">
      <c r="A94" s="72">
        <v>5</v>
      </c>
      <c r="B94" s="136" t="str">
        <f>B70</f>
        <v> </v>
      </c>
      <c r="C94" s="136"/>
      <c r="D94" s="135"/>
      <c r="E94" s="103">
        <f>E73</f>
        <v>0</v>
      </c>
      <c r="F94" s="65">
        <f aca="true" t="shared" si="29" ref="F94:V94">F73</f>
        <v>0</v>
      </c>
      <c r="G94" s="65">
        <f t="shared" si="29"/>
        <v>0</v>
      </c>
      <c r="H94" s="65">
        <f t="shared" si="29"/>
        <v>0</v>
      </c>
      <c r="I94" s="65">
        <f t="shared" si="29"/>
        <v>0</v>
      </c>
      <c r="J94" s="65">
        <f t="shared" si="29"/>
        <v>0</v>
      </c>
      <c r="K94" s="65">
        <f t="shared" si="29"/>
        <v>0</v>
      </c>
      <c r="L94" s="65">
        <f t="shared" si="29"/>
        <v>0</v>
      </c>
      <c r="M94" s="65">
        <f t="shared" si="29"/>
        <v>0</v>
      </c>
      <c r="N94" s="65">
        <f t="shared" si="29"/>
        <v>0</v>
      </c>
      <c r="O94" s="65">
        <f t="shared" si="29"/>
        <v>0</v>
      </c>
      <c r="P94" s="65">
        <f t="shared" si="29"/>
        <v>0</v>
      </c>
      <c r="Q94" s="65">
        <f t="shared" si="29"/>
        <v>0</v>
      </c>
      <c r="R94" s="65">
        <f t="shared" si="29"/>
        <v>0</v>
      </c>
      <c r="S94" s="65">
        <f t="shared" si="29"/>
        <v>0</v>
      </c>
      <c r="T94" s="65">
        <f t="shared" si="29"/>
        <v>0</v>
      </c>
      <c r="U94" s="65">
        <f t="shared" si="29"/>
        <v>0</v>
      </c>
      <c r="V94" s="104">
        <f t="shared" si="29"/>
        <v>0</v>
      </c>
      <c r="W94" s="56">
        <f t="shared" si="25"/>
        <v>0</v>
      </c>
    </row>
    <row r="95" spans="1:23" ht="13.5" thickBot="1">
      <c r="A95" s="73">
        <v>6</v>
      </c>
      <c r="B95" s="137" t="str">
        <f>B80</f>
        <v> </v>
      </c>
      <c r="C95" s="137"/>
      <c r="D95" s="135"/>
      <c r="E95" s="107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8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26:B27"/>
    <mergeCell ref="C26:C27"/>
    <mergeCell ref="A33:C33"/>
    <mergeCell ref="A36:B37"/>
    <mergeCell ref="C36:C37"/>
    <mergeCell ref="A43:C43"/>
    <mergeCell ref="A46:B47"/>
    <mergeCell ref="C46:C47"/>
    <mergeCell ref="A53:C53"/>
    <mergeCell ref="A56:B57"/>
    <mergeCell ref="C56:C57"/>
    <mergeCell ref="A63:C63"/>
    <mergeCell ref="A66:B67"/>
    <mergeCell ref="C66:C67"/>
    <mergeCell ref="A73:C73"/>
    <mergeCell ref="A76:B77"/>
    <mergeCell ref="C76:C77"/>
    <mergeCell ref="A83:C83"/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10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37</v>
      </c>
      <c r="C6" s="29">
        <v>24.9</v>
      </c>
      <c r="D6" s="30">
        <f>IF(C6="ZK",$X$3,ROUND(SUM(C6*$A$2/$C$2-($W$2-$B$2)),0))</f>
        <v>25</v>
      </c>
      <c r="E6" s="30">
        <f>IF(E7="s",0,IF(E8-E7+E$2&lt;0,0,E8-E7+E$2))</f>
        <v>1</v>
      </c>
      <c r="F6" s="30">
        <f aca="true" t="shared" si="0" ref="F6:V6">IF(F$7="s",0,IF(F8-F7+F$2&lt;0,0,F8-F7+F$2))</f>
        <v>1</v>
      </c>
      <c r="G6" s="30">
        <f t="shared" si="0"/>
        <v>2</v>
      </c>
      <c r="H6" s="30">
        <f t="shared" si="0"/>
        <v>2</v>
      </c>
      <c r="I6" s="30">
        <f t="shared" si="0"/>
        <v>4</v>
      </c>
      <c r="J6" s="30">
        <f t="shared" si="0"/>
        <v>3</v>
      </c>
      <c r="K6" s="30">
        <f t="shared" si="0"/>
        <v>1</v>
      </c>
      <c r="L6" s="30">
        <f t="shared" si="0"/>
        <v>1</v>
      </c>
      <c r="M6" s="30">
        <f t="shared" si="0"/>
        <v>3</v>
      </c>
      <c r="N6" s="30">
        <f t="shared" si="0"/>
        <v>2</v>
      </c>
      <c r="O6" s="30">
        <f t="shared" si="0"/>
        <v>2</v>
      </c>
      <c r="P6" s="30">
        <f t="shared" si="0"/>
        <v>2</v>
      </c>
      <c r="Q6" s="30">
        <f t="shared" si="0"/>
        <v>3</v>
      </c>
      <c r="R6" s="30">
        <f t="shared" si="0"/>
        <v>2</v>
      </c>
      <c r="S6" s="30">
        <f t="shared" si="0"/>
        <v>3</v>
      </c>
      <c r="T6" s="30">
        <f t="shared" si="0"/>
        <v>2</v>
      </c>
      <c r="U6" s="30">
        <f t="shared" si="0"/>
        <v>3</v>
      </c>
      <c r="V6" s="30">
        <f t="shared" si="0"/>
        <v>3</v>
      </c>
      <c r="W6" s="30">
        <f>SUM(E6:V6)</f>
        <v>40</v>
      </c>
      <c r="X6" s="31">
        <f>IF(C6&gt;-50,IF(X7=TRUE,"s",SUM(E7:V7)),"z")</f>
        <v>93</v>
      </c>
      <c r="Y6" s="31">
        <f>IF(X7=TRUE,"s",SUM(N7:V7))</f>
        <v>45</v>
      </c>
      <c r="Z6" s="31">
        <f>IF(X7=TRUE,"s",SUM(Q7:W7))</f>
        <v>30</v>
      </c>
      <c r="AA6" s="31">
        <f>IF(X7=TRUE,"s",SUM(T7:V7))</f>
        <v>15</v>
      </c>
      <c r="AB6" s="31">
        <f>IF(X7=TRUE,"s",SUM(V7))</f>
        <v>3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6</v>
      </c>
      <c r="G7" s="36">
        <v>6</v>
      </c>
      <c r="H7" s="36">
        <v>6</v>
      </c>
      <c r="I7" s="36">
        <v>5</v>
      </c>
      <c r="J7" s="36">
        <v>3</v>
      </c>
      <c r="K7" s="36">
        <v>7</v>
      </c>
      <c r="L7" s="36">
        <v>6</v>
      </c>
      <c r="M7" s="36">
        <v>3</v>
      </c>
      <c r="N7" s="36">
        <v>5</v>
      </c>
      <c r="O7" s="36">
        <v>5</v>
      </c>
      <c r="P7" s="36">
        <v>5</v>
      </c>
      <c r="Q7" s="36">
        <v>5</v>
      </c>
      <c r="R7" s="36">
        <v>6</v>
      </c>
      <c r="S7" s="36">
        <v>4</v>
      </c>
      <c r="T7" s="36">
        <v>7</v>
      </c>
      <c r="U7" s="36">
        <v>5</v>
      </c>
      <c r="V7" s="36">
        <v>3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39</v>
      </c>
      <c r="C9" s="29">
        <v>7.1</v>
      </c>
      <c r="D9" s="30">
        <f>IF(C9="ZK",$X$3,ROUND(SUM(C9*$A$2/$C$2-($W$2-$B$2)),0))</f>
        <v>6</v>
      </c>
      <c r="E9" s="30">
        <f aca="true" t="shared" si="2" ref="E9:V9">IF(E10="s",0,IF(E11-E10+E$2&lt;0,0,E11-E10+E$2))</f>
        <v>1</v>
      </c>
      <c r="F9" s="30">
        <f t="shared" si="2"/>
        <v>4</v>
      </c>
      <c r="G9" s="30">
        <f t="shared" si="2"/>
        <v>2</v>
      </c>
      <c r="H9" s="30">
        <f t="shared" si="2"/>
        <v>3</v>
      </c>
      <c r="I9" s="30">
        <f t="shared" si="2"/>
        <v>2</v>
      </c>
      <c r="J9" s="30">
        <f t="shared" si="2"/>
        <v>0</v>
      </c>
      <c r="K9" s="30">
        <f t="shared" si="2"/>
        <v>1</v>
      </c>
      <c r="L9" s="30">
        <f t="shared" si="2"/>
        <v>1</v>
      </c>
      <c r="M9" s="30">
        <f t="shared" si="2"/>
        <v>1</v>
      </c>
      <c r="N9" s="30">
        <f t="shared" si="2"/>
        <v>3</v>
      </c>
      <c r="O9" s="30">
        <f t="shared" si="2"/>
        <v>1</v>
      </c>
      <c r="P9" s="30">
        <f t="shared" si="2"/>
        <v>3</v>
      </c>
      <c r="Q9" s="30">
        <f t="shared" si="2"/>
        <v>2</v>
      </c>
      <c r="R9" s="30">
        <f t="shared" si="2"/>
        <v>1</v>
      </c>
      <c r="S9" s="30">
        <f t="shared" si="2"/>
        <v>2</v>
      </c>
      <c r="T9" s="30">
        <f t="shared" si="2"/>
        <v>2</v>
      </c>
      <c r="U9" s="30">
        <f t="shared" si="2"/>
        <v>2</v>
      </c>
      <c r="V9" s="30">
        <f t="shared" si="2"/>
        <v>1</v>
      </c>
      <c r="W9" s="30">
        <f>SUM(E9:V9)</f>
        <v>32</v>
      </c>
      <c r="X9" s="31">
        <f>IF(C9&gt;-50,IF(X10=TRUE,"s",SUM(E10:V10)),"z")</f>
        <v>82</v>
      </c>
      <c r="Y9" s="31">
        <f>IF(X10=TRUE,"s",SUM(N10:V10))</f>
        <v>41</v>
      </c>
      <c r="Z9" s="31">
        <f>IF(X10=TRUE,"s",SUM(Q10:W10))</f>
        <v>30</v>
      </c>
      <c r="AA9" s="31">
        <f>IF(X10=TRUE,"s",SUM(T10:V10))</f>
        <v>15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2</v>
      </c>
      <c r="G10" s="36">
        <v>5</v>
      </c>
      <c r="H10" s="36">
        <v>4</v>
      </c>
      <c r="I10" s="36">
        <v>5</v>
      </c>
      <c r="J10" s="36">
        <v>5</v>
      </c>
      <c r="K10" s="36">
        <v>6</v>
      </c>
      <c r="L10" s="36">
        <v>5</v>
      </c>
      <c r="M10" s="36">
        <v>4</v>
      </c>
      <c r="N10" s="36">
        <v>3</v>
      </c>
      <c r="O10" s="36">
        <v>5</v>
      </c>
      <c r="P10" s="36">
        <v>3</v>
      </c>
      <c r="Q10" s="36">
        <v>5</v>
      </c>
      <c r="R10" s="36">
        <v>6</v>
      </c>
      <c r="S10" s="36">
        <v>4</v>
      </c>
      <c r="T10" s="36">
        <v>6</v>
      </c>
      <c r="U10" s="36">
        <v>5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2</v>
      </c>
      <c r="H11" s="43">
        <f t="shared" si="3"/>
        <v>3</v>
      </c>
      <c r="I11" s="43">
        <f t="shared" si="3"/>
        <v>2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2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2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53</v>
      </c>
      <c r="C12" s="29">
        <v>17.7</v>
      </c>
      <c r="D12" s="30">
        <f>IF(C12="ZK",$X$3,ROUND(SUM(C12*$A$2/$C$2-($W$2-$B$2)),0))</f>
        <v>17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38</v>
      </c>
      <c r="C15" s="29">
        <v>18.1</v>
      </c>
      <c r="D15" s="30">
        <f>IF(C15="ZK",$X$3,ROUND(SUM(C15*$A$2/$C$2-($W$2-$B$2)),0))</f>
        <v>17</v>
      </c>
      <c r="E15" s="30">
        <f aca="true" t="shared" si="6" ref="E15:V15">IF(E16="s",0,IF(E17-E16+E$2&lt;0,0,E17-E16+E$2))</f>
        <v>2</v>
      </c>
      <c r="F15" s="30">
        <f t="shared" si="6"/>
        <v>0</v>
      </c>
      <c r="G15" s="30">
        <f t="shared" si="6"/>
        <v>3</v>
      </c>
      <c r="H15" s="30">
        <f t="shared" si="6"/>
        <v>3</v>
      </c>
      <c r="I15" s="30">
        <f t="shared" si="6"/>
        <v>1</v>
      </c>
      <c r="J15" s="30">
        <f t="shared" si="6"/>
        <v>1</v>
      </c>
      <c r="K15" s="30">
        <f t="shared" si="6"/>
        <v>2</v>
      </c>
      <c r="L15" s="30">
        <f t="shared" si="6"/>
        <v>1</v>
      </c>
      <c r="M15" s="30">
        <f t="shared" si="6"/>
        <v>3</v>
      </c>
      <c r="N15" s="30">
        <f t="shared" si="6"/>
        <v>2</v>
      </c>
      <c r="O15" s="30">
        <f t="shared" si="6"/>
        <v>3</v>
      </c>
      <c r="P15" s="30">
        <f t="shared" si="6"/>
        <v>2</v>
      </c>
      <c r="Q15" s="30">
        <f t="shared" si="6"/>
        <v>1</v>
      </c>
      <c r="R15" s="30">
        <f t="shared" si="6"/>
        <v>2</v>
      </c>
      <c r="S15" s="30">
        <f t="shared" si="6"/>
        <v>2</v>
      </c>
      <c r="T15" s="30">
        <f t="shared" si="6"/>
        <v>2</v>
      </c>
      <c r="U15" s="30">
        <f t="shared" si="6"/>
        <v>2</v>
      </c>
      <c r="V15" s="30">
        <f t="shared" si="6"/>
        <v>1</v>
      </c>
      <c r="W15" s="30">
        <f>SUM(E15:V15)</f>
        <v>33</v>
      </c>
      <c r="X15" s="31">
        <f>IF(C15&gt;-50,IF(X16=TRUE,"s",SUM(E16:V16)),"z")</f>
        <v>97</v>
      </c>
      <c r="Y15" s="31">
        <f>IF(X16=TRUE,"s",SUM(N16:V16))</f>
        <v>46</v>
      </c>
      <c r="Z15" s="31">
        <f>IF(X16=TRUE,"s",SUM(Q16:W16))</f>
        <v>33</v>
      </c>
      <c r="AA15" s="31">
        <f>IF(X16=TRUE,"s",SUM(T16:V16))</f>
        <v>16</v>
      </c>
      <c r="AB15" s="31">
        <f>IF(X16=TRUE,"s",SUM(V16))</f>
        <v>5</v>
      </c>
    </row>
    <row r="16" spans="1:28" ht="12.75">
      <c r="A16" s="32"/>
      <c r="B16" s="33" t="s">
        <v>7</v>
      </c>
      <c r="C16" s="46" t="s">
        <v>7</v>
      </c>
      <c r="D16" s="35"/>
      <c r="E16" s="36">
        <v>5</v>
      </c>
      <c r="F16" s="36">
        <v>11</v>
      </c>
      <c r="G16" s="36">
        <v>5</v>
      </c>
      <c r="H16" s="36">
        <v>4</v>
      </c>
      <c r="I16" s="36">
        <v>7</v>
      </c>
      <c r="J16" s="36">
        <v>5</v>
      </c>
      <c r="K16" s="36">
        <v>5</v>
      </c>
      <c r="L16" s="36">
        <v>6</v>
      </c>
      <c r="M16" s="36">
        <v>3</v>
      </c>
      <c r="N16" s="36">
        <v>4</v>
      </c>
      <c r="O16" s="36">
        <v>4</v>
      </c>
      <c r="P16" s="36">
        <v>5</v>
      </c>
      <c r="Q16" s="36">
        <v>7</v>
      </c>
      <c r="R16" s="36">
        <v>5</v>
      </c>
      <c r="S16" s="36">
        <v>5</v>
      </c>
      <c r="T16" s="36">
        <v>6</v>
      </c>
      <c r="U16" s="36">
        <v>5</v>
      </c>
      <c r="V16" s="36">
        <v>5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3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2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3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131</v>
      </c>
      <c r="C18" s="29">
        <v>23.4</v>
      </c>
      <c r="D18" s="30">
        <f>IF(C18="ZK",$X$3,ROUND(SUM(C18*$A$2/$C$2-($W$2-$B$2)),0))</f>
        <v>23</v>
      </c>
      <c r="E18" s="30">
        <f aca="true" t="shared" si="8" ref="E18:V18">IF(E19="s",0,IF(E20-E19+E$2&lt;0,0,E20-E19+E$2))</f>
        <v>2</v>
      </c>
      <c r="F18" s="30">
        <f t="shared" si="8"/>
        <v>3</v>
      </c>
      <c r="G18" s="30">
        <f t="shared" si="8"/>
        <v>1</v>
      </c>
      <c r="H18" s="30">
        <f t="shared" si="8"/>
        <v>3</v>
      </c>
      <c r="I18" s="30">
        <f t="shared" si="8"/>
        <v>2</v>
      </c>
      <c r="J18" s="30">
        <f t="shared" si="8"/>
        <v>0</v>
      </c>
      <c r="K18" s="30">
        <f t="shared" si="8"/>
        <v>3</v>
      </c>
      <c r="L18" s="30">
        <f t="shared" si="8"/>
        <v>0</v>
      </c>
      <c r="M18" s="30">
        <f t="shared" si="8"/>
        <v>0</v>
      </c>
      <c r="N18" s="30">
        <f t="shared" si="8"/>
        <v>1</v>
      </c>
      <c r="O18" s="30">
        <f t="shared" si="8"/>
        <v>2</v>
      </c>
      <c r="P18" s="30">
        <f t="shared" si="8"/>
        <v>2</v>
      </c>
      <c r="Q18" s="30">
        <f t="shared" si="8"/>
        <v>1</v>
      </c>
      <c r="R18" s="30">
        <f t="shared" si="8"/>
        <v>0</v>
      </c>
      <c r="S18" s="30">
        <f t="shared" si="8"/>
        <v>1</v>
      </c>
      <c r="T18" s="30">
        <f t="shared" si="8"/>
        <v>0</v>
      </c>
      <c r="U18" s="30">
        <f t="shared" si="8"/>
        <v>4</v>
      </c>
      <c r="V18" s="30">
        <f t="shared" si="8"/>
        <v>2</v>
      </c>
      <c r="W18" s="30">
        <f>SUM(E18:V18)</f>
        <v>27</v>
      </c>
      <c r="X18" s="31">
        <f>IF(C18&gt;-50,IF(X19=TRUE,"s",SUM(E19:V19)),"z")</f>
        <v>110</v>
      </c>
      <c r="Y18" s="31">
        <f>IF(X19=TRUE,"s",SUM(N19:V19))</f>
        <v>53</v>
      </c>
      <c r="Z18" s="31">
        <f>IF(X19=TRUE,"s",SUM(Q19:W19))</f>
        <v>37</v>
      </c>
      <c r="AA18" s="31">
        <f>IF(X19=TRUE,"s",SUM(T19:V19))</f>
        <v>16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5</v>
      </c>
      <c r="F19" s="36">
        <v>4</v>
      </c>
      <c r="G19" s="36">
        <v>7</v>
      </c>
      <c r="H19" s="36">
        <v>5</v>
      </c>
      <c r="I19" s="36">
        <v>6</v>
      </c>
      <c r="J19" s="36">
        <v>7</v>
      </c>
      <c r="K19" s="36">
        <v>5</v>
      </c>
      <c r="L19" s="36">
        <v>10</v>
      </c>
      <c r="M19" s="36">
        <v>8</v>
      </c>
      <c r="N19" s="36">
        <v>6</v>
      </c>
      <c r="O19" s="36">
        <v>5</v>
      </c>
      <c r="P19" s="36">
        <v>5</v>
      </c>
      <c r="Q19" s="36">
        <v>7</v>
      </c>
      <c r="R19" s="36">
        <v>8</v>
      </c>
      <c r="S19" s="36">
        <v>6</v>
      </c>
      <c r="T19" s="36">
        <v>8</v>
      </c>
      <c r="U19" s="36">
        <v>4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3</v>
      </c>
      <c r="H20" s="43">
        <f t="shared" si="9"/>
        <v>4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3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8" t="s">
        <v>18</v>
      </c>
      <c r="B26" s="138"/>
      <c r="C26" s="139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8"/>
      <c r="B27" s="138"/>
      <c r="C27" s="139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7</v>
      </c>
      <c r="G28" s="36">
        <v>6</v>
      </c>
      <c r="H28" s="36">
        <v>6</v>
      </c>
      <c r="I28" s="36">
        <v>8</v>
      </c>
      <c r="J28" s="36">
        <v>5</v>
      </c>
      <c r="K28" s="36">
        <v>6</v>
      </c>
      <c r="L28" s="36">
        <v>4</v>
      </c>
      <c r="M28" s="36">
        <v>5</v>
      </c>
      <c r="N28" s="36">
        <v>4</v>
      </c>
      <c r="O28" s="36">
        <v>6</v>
      </c>
      <c r="P28" s="36">
        <v>6</v>
      </c>
      <c r="Q28" s="36">
        <v>7</v>
      </c>
      <c r="R28" s="36">
        <v>5</v>
      </c>
      <c r="S28" s="36">
        <v>5</v>
      </c>
      <c r="T28" s="36">
        <v>7</v>
      </c>
      <c r="U28" s="36">
        <v>6</v>
      </c>
      <c r="V28" s="36">
        <v>6</v>
      </c>
      <c r="W28" s="56">
        <f aca="true" t="shared" si="12" ref="W28:W33">SUM(E28:V28)</f>
        <v>104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6</v>
      </c>
      <c r="G29" s="36">
        <v>6</v>
      </c>
      <c r="H29" s="36">
        <v>6</v>
      </c>
      <c r="I29" s="36">
        <v>5</v>
      </c>
      <c r="J29" s="36">
        <v>3</v>
      </c>
      <c r="K29" s="36">
        <v>7</v>
      </c>
      <c r="L29" s="36">
        <v>6</v>
      </c>
      <c r="M29" s="36">
        <v>3</v>
      </c>
      <c r="N29" s="36">
        <v>5</v>
      </c>
      <c r="O29" s="36">
        <v>5</v>
      </c>
      <c r="P29" s="36">
        <v>5</v>
      </c>
      <c r="Q29" s="36">
        <v>5</v>
      </c>
      <c r="R29" s="36">
        <v>6</v>
      </c>
      <c r="S29" s="36">
        <v>4</v>
      </c>
      <c r="T29" s="36">
        <v>7</v>
      </c>
      <c r="U29" s="36">
        <v>5</v>
      </c>
      <c r="V29" s="36">
        <v>3</v>
      </c>
      <c r="W29" s="56">
        <f t="shared" si="12"/>
        <v>93</v>
      </c>
    </row>
    <row r="30" spans="1:23" ht="12.75">
      <c r="A30" s="53" t="s">
        <v>7</v>
      </c>
      <c r="B30" s="77" t="str">
        <f>B6</f>
        <v>Kadvolt Miroslav st.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8" t="s">
        <v>23</v>
      </c>
      <c r="B33" s="138"/>
      <c r="C33" s="138"/>
      <c r="D33" s="58"/>
      <c r="E33" s="62">
        <f aca="true" t="shared" si="13" ref="E33:V33">MIN(E28:E32)</f>
        <v>5</v>
      </c>
      <c r="F33" s="62">
        <f t="shared" si="13"/>
        <v>6</v>
      </c>
      <c r="G33" s="62">
        <f t="shared" si="13"/>
        <v>6</v>
      </c>
      <c r="H33" s="62">
        <f t="shared" si="13"/>
        <v>6</v>
      </c>
      <c r="I33" s="62">
        <f t="shared" si="13"/>
        <v>5</v>
      </c>
      <c r="J33" s="62">
        <f t="shared" si="13"/>
        <v>3</v>
      </c>
      <c r="K33" s="62">
        <f t="shared" si="13"/>
        <v>6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5</v>
      </c>
      <c r="P33" s="62">
        <f t="shared" si="13"/>
        <v>5</v>
      </c>
      <c r="Q33" s="62">
        <f t="shared" si="13"/>
        <v>5</v>
      </c>
      <c r="R33" s="62">
        <f t="shared" si="13"/>
        <v>5</v>
      </c>
      <c r="S33" s="62">
        <f t="shared" si="13"/>
        <v>4</v>
      </c>
      <c r="T33" s="62">
        <f t="shared" si="13"/>
        <v>7</v>
      </c>
      <c r="U33" s="62">
        <f t="shared" si="13"/>
        <v>5</v>
      </c>
      <c r="V33" s="62">
        <f t="shared" si="13"/>
        <v>3</v>
      </c>
      <c r="W33" s="60">
        <f t="shared" si="12"/>
        <v>87</v>
      </c>
    </row>
    <row r="36" spans="1:23" ht="13.5" thickBot="1">
      <c r="A36" s="138" t="s">
        <v>18</v>
      </c>
      <c r="B36" s="138"/>
      <c r="C36" s="139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8"/>
      <c r="B37" s="138"/>
      <c r="C37" s="139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6</v>
      </c>
      <c r="F38" s="36">
        <v>6</v>
      </c>
      <c r="G38" s="36">
        <v>5</v>
      </c>
      <c r="H38" s="36">
        <v>4</v>
      </c>
      <c r="I38" s="36">
        <v>5</v>
      </c>
      <c r="J38" s="36">
        <v>3</v>
      </c>
      <c r="K38" s="36">
        <v>9</v>
      </c>
      <c r="L38" s="36">
        <v>5</v>
      </c>
      <c r="M38" s="36">
        <v>4</v>
      </c>
      <c r="N38" s="36">
        <v>5</v>
      </c>
      <c r="O38" s="36">
        <v>5</v>
      </c>
      <c r="P38" s="36">
        <v>4</v>
      </c>
      <c r="Q38" s="36">
        <v>5</v>
      </c>
      <c r="R38" s="36">
        <v>3</v>
      </c>
      <c r="S38" s="36">
        <v>6</v>
      </c>
      <c r="T38" s="36">
        <v>5</v>
      </c>
      <c r="U38" s="36">
        <v>8</v>
      </c>
      <c r="V38" s="36">
        <v>5</v>
      </c>
      <c r="W38" s="56">
        <f aca="true" t="shared" si="14" ref="W38:W43">SUM(E38:V38)</f>
        <v>93</v>
      </c>
    </row>
    <row r="39" spans="1:23" ht="12.75">
      <c r="A39" s="53"/>
      <c r="B39" s="53"/>
      <c r="C39" s="54">
        <v>2</v>
      </c>
      <c r="D39" s="55"/>
      <c r="E39" s="36">
        <v>5</v>
      </c>
      <c r="F39" s="36">
        <v>2</v>
      </c>
      <c r="G39" s="36">
        <v>5</v>
      </c>
      <c r="H39" s="36">
        <v>4</v>
      </c>
      <c r="I39" s="36">
        <v>5</v>
      </c>
      <c r="J39" s="36">
        <v>5</v>
      </c>
      <c r="K39" s="36">
        <v>6</v>
      </c>
      <c r="L39" s="36">
        <v>5</v>
      </c>
      <c r="M39" s="36">
        <v>4</v>
      </c>
      <c r="N39" s="36">
        <v>3</v>
      </c>
      <c r="O39" s="36">
        <v>5</v>
      </c>
      <c r="P39" s="36">
        <v>3</v>
      </c>
      <c r="Q39" s="36">
        <v>5</v>
      </c>
      <c r="R39" s="36">
        <v>6</v>
      </c>
      <c r="S39" s="36">
        <v>4</v>
      </c>
      <c r="T39" s="36">
        <v>6</v>
      </c>
      <c r="U39" s="36">
        <v>5</v>
      </c>
      <c r="V39" s="36">
        <v>4</v>
      </c>
      <c r="W39" s="56">
        <f t="shared" si="14"/>
        <v>82</v>
      </c>
    </row>
    <row r="40" spans="1:23" ht="12.75">
      <c r="A40" s="53" t="s">
        <v>7</v>
      </c>
      <c r="B40" s="77" t="str">
        <f>B9</f>
        <v>Fedorkovič Lukáš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40" t="s">
        <v>23</v>
      </c>
      <c r="B43" s="140"/>
      <c r="C43" s="140"/>
      <c r="D43" s="61"/>
      <c r="E43" s="62">
        <f aca="true" t="shared" si="15" ref="E43:V43">MIN(E38:E42)</f>
        <v>5</v>
      </c>
      <c r="F43" s="62">
        <f t="shared" si="15"/>
        <v>2</v>
      </c>
      <c r="G43" s="62">
        <f t="shared" si="15"/>
        <v>5</v>
      </c>
      <c r="H43" s="62">
        <f t="shared" si="15"/>
        <v>4</v>
      </c>
      <c r="I43" s="62">
        <f t="shared" si="15"/>
        <v>5</v>
      </c>
      <c r="J43" s="62">
        <f t="shared" si="15"/>
        <v>3</v>
      </c>
      <c r="K43" s="62">
        <f t="shared" si="15"/>
        <v>6</v>
      </c>
      <c r="L43" s="62">
        <f t="shared" si="15"/>
        <v>5</v>
      </c>
      <c r="M43" s="62">
        <f t="shared" si="15"/>
        <v>4</v>
      </c>
      <c r="N43" s="62">
        <f t="shared" si="15"/>
        <v>3</v>
      </c>
      <c r="O43" s="62">
        <f t="shared" si="15"/>
        <v>5</v>
      </c>
      <c r="P43" s="62">
        <f t="shared" si="15"/>
        <v>3</v>
      </c>
      <c r="Q43" s="62">
        <f t="shared" si="15"/>
        <v>5</v>
      </c>
      <c r="R43" s="62">
        <f t="shared" si="15"/>
        <v>3</v>
      </c>
      <c r="S43" s="62">
        <f t="shared" si="15"/>
        <v>4</v>
      </c>
      <c r="T43" s="62">
        <f t="shared" si="15"/>
        <v>5</v>
      </c>
      <c r="U43" s="62">
        <f t="shared" si="15"/>
        <v>5</v>
      </c>
      <c r="V43" s="62">
        <f t="shared" si="15"/>
        <v>4</v>
      </c>
      <c r="W43" s="60">
        <f t="shared" si="14"/>
        <v>76</v>
      </c>
    </row>
    <row r="46" spans="1:23" ht="13.5" thickBot="1">
      <c r="A46" s="138" t="s">
        <v>18</v>
      </c>
      <c r="B46" s="138"/>
      <c r="C46" s="139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8"/>
      <c r="B47" s="138"/>
      <c r="C47" s="139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6</v>
      </c>
      <c r="F48" s="36">
        <v>5</v>
      </c>
      <c r="G48" s="36">
        <v>6</v>
      </c>
      <c r="H48" s="36">
        <v>5</v>
      </c>
      <c r="I48" s="36">
        <v>6</v>
      </c>
      <c r="J48" s="36">
        <v>4</v>
      </c>
      <c r="K48" s="36">
        <v>6</v>
      </c>
      <c r="L48" s="36">
        <v>3</v>
      </c>
      <c r="M48" s="36">
        <v>3</v>
      </c>
      <c r="N48" s="36">
        <v>4</v>
      </c>
      <c r="O48" s="36">
        <v>5</v>
      </c>
      <c r="P48" s="36">
        <v>5</v>
      </c>
      <c r="Q48" s="36">
        <v>6</v>
      </c>
      <c r="R48" s="36">
        <v>4</v>
      </c>
      <c r="S48" s="36">
        <v>5</v>
      </c>
      <c r="T48" s="36">
        <v>10</v>
      </c>
      <c r="U48" s="36">
        <v>6</v>
      </c>
      <c r="V48" s="36">
        <v>4</v>
      </c>
      <c r="W48" s="56">
        <f aca="true" t="shared" si="16" ref="W48:W53">SUM(E48:V48)</f>
        <v>93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11</v>
      </c>
      <c r="G49" s="36">
        <v>5</v>
      </c>
      <c r="H49" s="36">
        <v>4</v>
      </c>
      <c r="I49" s="36">
        <v>7</v>
      </c>
      <c r="J49" s="36">
        <v>5</v>
      </c>
      <c r="K49" s="36">
        <v>5</v>
      </c>
      <c r="L49" s="36">
        <v>6</v>
      </c>
      <c r="M49" s="36">
        <v>3</v>
      </c>
      <c r="N49" s="36">
        <v>4</v>
      </c>
      <c r="O49" s="36">
        <v>4</v>
      </c>
      <c r="P49" s="36">
        <v>5</v>
      </c>
      <c r="Q49" s="36">
        <v>7</v>
      </c>
      <c r="R49" s="36">
        <v>5</v>
      </c>
      <c r="S49" s="36">
        <v>5</v>
      </c>
      <c r="T49" s="36">
        <v>6</v>
      </c>
      <c r="U49" s="36">
        <v>5</v>
      </c>
      <c r="V49" s="36">
        <v>5</v>
      </c>
      <c r="W49" s="56">
        <f t="shared" si="16"/>
        <v>97</v>
      </c>
    </row>
    <row r="50" spans="1:23" ht="12.75">
      <c r="A50" s="53" t="s">
        <v>7</v>
      </c>
      <c r="B50" s="77" t="str">
        <f>B12</f>
        <v>Kadvolt Jozef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40" t="s">
        <v>23</v>
      </c>
      <c r="B53" s="140"/>
      <c r="C53" s="140"/>
      <c r="D53" s="61"/>
      <c r="E53" s="62">
        <f aca="true" t="shared" si="17" ref="E53:V53">MIN(E48:E52)</f>
        <v>5</v>
      </c>
      <c r="F53" s="62">
        <f t="shared" si="17"/>
        <v>5</v>
      </c>
      <c r="G53" s="62">
        <f t="shared" si="17"/>
        <v>5</v>
      </c>
      <c r="H53" s="62">
        <f t="shared" si="17"/>
        <v>4</v>
      </c>
      <c r="I53" s="62">
        <f t="shared" si="17"/>
        <v>6</v>
      </c>
      <c r="J53" s="62">
        <f t="shared" si="17"/>
        <v>4</v>
      </c>
      <c r="K53" s="62">
        <f t="shared" si="17"/>
        <v>5</v>
      </c>
      <c r="L53" s="62">
        <f t="shared" si="17"/>
        <v>3</v>
      </c>
      <c r="M53" s="62">
        <f t="shared" si="17"/>
        <v>3</v>
      </c>
      <c r="N53" s="62">
        <f t="shared" si="17"/>
        <v>4</v>
      </c>
      <c r="O53" s="62">
        <f t="shared" si="17"/>
        <v>4</v>
      </c>
      <c r="P53" s="62">
        <f t="shared" si="17"/>
        <v>5</v>
      </c>
      <c r="Q53" s="62">
        <f t="shared" si="17"/>
        <v>6</v>
      </c>
      <c r="R53" s="62">
        <f t="shared" si="17"/>
        <v>4</v>
      </c>
      <c r="S53" s="62">
        <f t="shared" si="17"/>
        <v>5</v>
      </c>
      <c r="T53" s="62">
        <f t="shared" si="17"/>
        <v>6</v>
      </c>
      <c r="U53" s="62">
        <f t="shared" si="17"/>
        <v>5</v>
      </c>
      <c r="V53" s="62">
        <f t="shared" si="17"/>
        <v>4</v>
      </c>
      <c r="W53" s="60">
        <f t="shared" si="16"/>
        <v>83</v>
      </c>
    </row>
    <row r="56" spans="1:23" ht="13.5" thickBot="1">
      <c r="A56" s="138" t="s">
        <v>18</v>
      </c>
      <c r="B56" s="138"/>
      <c r="C56" s="139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8"/>
      <c r="B57" s="138"/>
      <c r="C57" s="139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Fedorkovič Jozef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8" t="s">
        <v>23</v>
      </c>
      <c r="B63" s="138"/>
      <c r="C63" s="138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5" ht="13.5" thickBot="1">
      <c r="AE65" s="5" t="s">
        <v>7</v>
      </c>
    </row>
    <row r="66" spans="1:23" ht="13.5" thickBot="1">
      <c r="A66" s="138" t="s">
        <v>18</v>
      </c>
      <c r="B66" s="138"/>
      <c r="C66" s="139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8"/>
      <c r="B67" s="138"/>
      <c r="C67" s="139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5</v>
      </c>
      <c r="F69" s="36">
        <v>4</v>
      </c>
      <c r="G69" s="36">
        <v>7</v>
      </c>
      <c r="H69" s="36">
        <v>5</v>
      </c>
      <c r="I69" s="36">
        <v>6</v>
      </c>
      <c r="J69" s="36">
        <v>7</v>
      </c>
      <c r="K69" s="36">
        <v>5</v>
      </c>
      <c r="L69" s="36">
        <v>10</v>
      </c>
      <c r="M69" s="36">
        <v>8</v>
      </c>
      <c r="N69" s="36">
        <v>6</v>
      </c>
      <c r="O69" s="36">
        <v>5</v>
      </c>
      <c r="P69" s="36">
        <v>5</v>
      </c>
      <c r="Q69" s="36">
        <v>7</v>
      </c>
      <c r="R69" s="36">
        <v>8</v>
      </c>
      <c r="S69" s="36">
        <v>6</v>
      </c>
      <c r="T69" s="36">
        <v>8</v>
      </c>
      <c r="U69" s="36">
        <v>4</v>
      </c>
      <c r="V69" s="36">
        <v>4</v>
      </c>
      <c r="W69" s="56">
        <f t="shared" si="20"/>
        <v>110</v>
      </c>
      <c r="AB69" s="5" t="s">
        <v>7</v>
      </c>
    </row>
    <row r="70" spans="1:23" ht="12.75">
      <c r="A70" s="53" t="s">
        <v>7</v>
      </c>
      <c r="B70" s="77" t="str">
        <f>B18</f>
        <v>Novosad Igor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8" t="s">
        <v>23</v>
      </c>
      <c r="B73" s="138"/>
      <c r="C73" s="138"/>
      <c r="D73" s="58"/>
      <c r="E73" s="59">
        <f>MIN(E68:E72)</f>
        <v>5</v>
      </c>
      <c r="F73" s="59">
        <f aca="true" t="shared" si="21" ref="F73:V73">MIN(F68:F72)</f>
        <v>4</v>
      </c>
      <c r="G73" s="59">
        <f t="shared" si="21"/>
        <v>7</v>
      </c>
      <c r="H73" s="59">
        <f t="shared" si="21"/>
        <v>5</v>
      </c>
      <c r="I73" s="59">
        <f t="shared" si="21"/>
        <v>6</v>
      </c>
      <c r="J73" s="59">
        <f t="shared" si="21"/>
        <v>7</v>
      </c>
      <c r="K73" s="59">
        <f t="shared" si="21"/>
        <v>5</v>
      </c>
      <c r="L73" s="59">
        <f t="shared" si="21"/>
        <v>10</v>
      </c>
      <c r="M73" s="59">
        <f t="shared" si="21"/>
        <v>8</v>
      </c>
      <c r="N73" s="59">
        <f t="shared" si="21"/>
        <v>6</v>
      </c>
      <c r="O73" s="59">
        <f t="shared" si="21"/>
        <v>5</v>
      </c>
      <c r="P73" s="59">
        <f t="shared" si="21"/>
        <v>5</v>
      </c>
      <c r="Q73" s="59">
        <f t="shared" si="21"/>
        <v>7</v>
      </c>
      <c r="R73" s="59">
        <f t="shared" si="21"/>
        <v>8</v>
      </c>
      <c r="S73" s="59">
        <f t="shared" si="21"/>
        <v>6</v>
      </c>
      <c r="T73" s="59">
        <f t="shared" si="21"/>
        <v>8</v>
      </c>
      <c r="U73" s="59">
        <f t="shared" si="21"/>
        <v>4</v>
      </c>
      <c r="V73" s="59">
        <f t="shared" si="21"/>
        <v>4</v>
      </c>
      <c r="W73" s="60">
        <f t="shared" si="20"/>
        <v>110</v>
      </c>
      <c r="AH73" s="5" t="s">
        <v>7</v>
      </c>
    </row>
    <row r="76" spans="1:23" ht="13.5" thickBot="1">
      <c r="A76" s="138" t="s">
        <v>18</v>
      </c>
      <c r="B76" s="138"/>
      <c r="C76" s="139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8"/>
      <c r="B77" s="138"/>
      <c r="C77" s="139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 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8" t="s">
        <v>23</v>
      </c>
      <c r="B83" s="138"/>
      <c r="C83" s="138"/>
      <c r="D83" s="58"/>
      <c r="E83" s="59">
        <v>0</v>
      </c>
      <c r="F83" s="59">
        <f aca="true" t="shared" si="23" ref="F83:V83">MIN(F78:F82)</f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2" t="s">
        <v>24</v>
      </c>
      <c r="B88" s="133" t="s">
        <v>25</v>
      </c>
      <c r="C88" s="133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2"/>
      <c r="B89" s="133"/>
      <c r="C89" s="133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4" t="str">
        <f>B30</f>
        <v>Kadvolt Miroslav st.</v>
      </c>
      <c r="C90" s="134"/>
      <c r="D90" s="135" t="s">
        <v>26</v>
      </c>
      <c r="E90" s="105">
        <f aca="true" t="shared" si="24" ref="E90:V90">E33</f>
        <v>5</v>
      </c>
      <c r="F90" s="71">
        <f t="shared" si="24"/>
        <v>6</v>
      </c>
      <c r="G90" s="71">
        <f t="shared" si="24"/>
        <v>6</v>
      </c>
      <c r="H90" s="71">
        <f t="shared" si="24"/>
        <v>6</v>
      </c>
      <c r="I90" s="71">
        <f t="shared" si="24"/>
        <v>5</v>
      </c>
      <c r="J90" s="71">
        <f t="shared" si="24"/>
        <v>3</v>
      </c>
      <c r="K90" s="71">
        <f t="shared" si="24"/>
        <v>6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5</v>
      </c>
      <c r="P90" s="71">
        <f t="shared" si="24"/>
        <v>5</v>
      </c>
      <c r="Q90" s="71">
        <f t="shared" si="24"/>
        <v>5</v>
      </c>
      <c r="R90" s="71">
        <f t="shared" si="24"/>
        <v>5</v>
      </c>
      <c r="S90" s="71">
        <f t="shared" si="24"/>
        <v>4</v>
      </c>
      <c r="T90" s="71">
        <f t="shared" si="24"/>
        <v>7</v>
      </c>
      <c r="U90" s="71">
        <f t="shared" si="24"/>
        <v>5</v>
      </c>
      <c r="V90" s="106">
        <f t="shared" si="24"/>
        <v>3</v>
      </c>
      <c r="W90" s="56">
        <f aca="true" t="shared" si="25" ref="W90:W95">SUM(E90:V90)</f>
        <v>87</v>
      </c>
    </row>
    <row r="91" spans="1:23" ht="13.5" thickBot="1">
      <c r="A91" s="72">
        <v>2</v>
      </c>
      <c r="B91" s="136" t="str">
        <f>B40</f>
        <v>Fedorkovič Lukáš</v>
      </c>
      <c r="C91" s="136"/>
      <c r="D91" s="135"/>
      <c r="E91" s="103">
        <f>E43</f>
        <v>5</v>
      </c>
      <c r="F91" s="65">
        <f aca="true" t="shared" si="26" ref="F91:V91">F43</f>
        <v>2</v>
      </c>
      <c r="G91" s="65">
        <f t="shared" si="26"/>
        <v>5</v>
      </c>
      <c r="H91" s="65">
        <f t="shared" si="26"/>
        <v>4</v>
      </c>
      <c r="I91" s="65">
        <f t="shared" si="26"/>
        <v>5</v>
      </c>
      <c r="J91" s="65">
        <f t="shared" si="26"/>
        <v>3</v>
      </c>
      <c r="K91" s="65">
        <f t="shared" si="26"/>
        <v>6</v>
      </c>
      <c r="L91" s="65">
        <f t="shared" si="26"/>
        <v>5</v>
      </c>
      <c r="M91" s="65">
        <f t="shared" si="26"/>
        <v>4</v>
      </c>
      <c r="N91" s="65">
        <f t="shared" si="26"/>
        <v>3</v>
      </c>
      <c r="O91" s="65">
        <f t="shared" si="26"/>
        <v>5</v>
      </c>
      <c r="P91" s="65">
        <f t="shared" si="26"/>
        <v>3</v>
      </c>
      <c r="Q91" s="65">
        <f t="shared" si="26"/>
        <v>5</v>
      </c>
      <c r="R91" s="65">
        <f t="shared" si="26"/>
        <v>3</v>
      </c>
      <c r="S91" s="65">
        <f t="shared" si="26"/>
        <v>4</v>
      </c>
      <c r="T91" s="65">
        <f t="shared" si="26"/>
        <v>5</v>
      </c>
      <c r="U91" s="65">
        <f t="shared" si="26"/>
        <v>5</v>
      </c>
      <c r="V91" s="104">
        <f t="shared" si="26"/>
        <v>4</v>
      </c>
      <c r="W91" s="56">
        <f t="shared" si="25"/>
        <v>76</v>
      </c>
    </row>
    <row r="92" spans="1:23" ht="13.5" thickBot="1">
      <c r="A92" s="72">
        <v>3</v>
      </c>
      <c r="B92" s="136" t="str">
        <f>B50</f>
        <v>Kadvolt Jozef</v>
      </c>
      <c r="C92" s="136"/>
      <c r="D92" s="135"/>
      <c r="E92" s="103">
        <f>E53</f>
        <v>5</v>
      </c>
      <c r="F92" s="65">
        <f aca="true" t="shared" si="27" ref="F92:V92">F53</f>
        <v>5</v>
      </c>
      <c r="G92" s="65">
        <f t="shared" si="27"/>
        <v>5</v>
      </c>
      <c r="H92" s="65">
        <f t="shared" si="27"/>
        <v>4</v>
      </c>
      <c r="I92" s="65">
        <f t="shared" si="27"/>
        <v>6</v>
      </c>
      <c r="J92" s="65">
        <f t="shared" si="27"/>
        <v>4</v>
      </c>
      <c r="K92" s="65">
        <f t="shared" si="27"/>
        <v>5</v>
      </c>
      <c r="L92" s="65">
        <f t="shared" si="27"/>
        <v>3</v>
      </c>
      <c r="M92" s="65">
        <f t="shared" si="27"/>
        <v>3</v>
      </c>
      <c r="N92" s="65">
        <f t="shared" si="27"/>
        <v>4</v>
      </c>
      <c r="O92" s="65">
        <f t="shared" si="27"/>
        <v>4</v>
      </c>
      <c r="P92" s="65">
        <f t="shared" si="27"/>
        <v>5</v>
      </c>
      <c r="Q92" s="65">
        <f t="shared" si="27"/>
        <v>6</v>
      </c>
      <c r="R92" s="65">
        <f t="shared" si="27"/>
        <v>4</v>
      </c>
      <c r="S92" s="65">
        <f t="shared" si="27"/>
        <v>5</v>
      </c>
      <c r="T92" s="65">
        <f t="shared" si="27"/>
        <v>6</v>
      </c>
      <c r="U92" s="65">
        <f t="shared" si="27"/>
        <v>5</v>
      </c>
      <c r="V92" s="104">
        <f t="shared" si="27"/>
        <v>4</v>
      </c>
      <c r="W92" s="56">
        <f t="shared" si="25"/>
        <v>83</v>
      </c>
    </row>
    <row r="93" spans="1:23" ht="13.5" thickBot="1">
      <c r="A93" s="72">
        <v>4</v>
      </c>
      <c r="B93" s="136" t="str">
        <f>B60</f>
        <v>Fedorkovič Jozef</v>
      </c>
      <c r="C93" s="136"/>
      <c r="D93" s="135"/>
      <c r="E93" s="103">
        <f>E63</f>
        <v>0</v>
      </c>
      <c r="F93" s="65">
        <f aca="true" t="shared" si="28" ref="F93:V93">F63</f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104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36" t="str">
        <f>B70</f>
        <v>Novosad Igor</v>
      </c>
      <c r="C94" s="136"/>
      <c r="D94" s="135"/>
      <c r="E94" s="103">
        <f>E73</f>
        <v>5</v>
      </c>
      <c r="F94" s="65">
        <f aca="true" t="shared" si="29" ref="F94:V94">F73</f>
        <v>4</v>
      </c>
      <c r="G94" s="65">
        <f t="shared" si="29"/>
        <v>7</v>
      </c>
      <c r="H94" s="65">
        <f t="shared" si="29"/>
        <v>5</v>
      </c>
      <c r="I94" s="65">
        <f t="shared" si="29"/>
        <v>6</v>
      </c>
      <c r="J94" s="65">
        <f t="shared" si="29"/>
        <v>7</v>
      </c>
      <c r="K94" s="65">
        <f t="shared" si="29"/>
        <v>5</v>
      </c>
      <c r="L94" s="65">
        <f t="shared" si="29"/>
        <v>10</v>
      </c>
      <c r="M94" s="65">
        <f t="shared" si="29"/>
        <v>8</v>
      </c>
      <c r="N94" s="65">
        <f t="shared" si="29"/>
        <v>6</v>
      </c>
      <c r="O94" s="65">
        <f t="shared" si="29"/>
        <v>5</v>
      </c>
      <c r="P94" s="65">
        <f t="shared" si="29"/>
        <v>5</v>
      </c>
      <c r="Q94" s="65">
        <f t="shared" si="29"/>
        <v>7</v>
      </c>
      <c r="R94" s="65">
        <f t="shared" si="29"/>
        <v>8</v>
      </c>
      <c r="S94" s="65">
        <f t="shared" si="29"/>
        <v>6</v>
      </c>
      <c r="T94" s="65">
        <f t="shared" si="29"/>
        <v>8</v>
      </c>
      <c r="U94" s="65">
        <f t="shared" si="29"/>
        <v>4</v>
      </c>
      <c r="V94" s="104">
        <f t="shared" si="29"/>
        <v>4</v>
      </c>
      <c r="W94" s="56">
        <f t="shared" si="25"/>
        <v>110</v>
      </c>
    </row>
    <row r="95" spans="1:23" ht="13.5" thickBot="1">
      <c r="A95" s="73">
        <v>6</v>
      </c>
      <c r="B95" s="137" t="str">
        <f>B80</f>
        <v> </v>
      </c>
      <c r="C95" s="137"/>
      <c r="D95" s="135"/>
      <c r="E95" s="107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8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8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140</v>
      </c>
      <c r="C6" s="29">
        <v>33.6</v>
      </c>
      <c r="D6" s="30">
        <f>IF(C6="ZK",$X$3,ROUND(SUM(C6*$A$2/$C$2-($W$2-$B$2)),0))</f>
        <v>34</v>
      </c>
      <c r="E6" s="30">
        <f>IF(E7="s",0,IF(E8-E7+E$2&lt;0,0,E8-E7+E$2))</f>
        <v>2</v>
      </c>
      <c r="F6" s="30">
        <f aca="true" t="shared" si="0" ref="F6:V6">IF(F$7="s",0,IF(F8-F7+F$2&lt;0,0,F8-F7+F$2))</f>
        <v>4</v>
      </c>
      <c r="G6" s="30">
        <f t="shared" si="0"/>
        <v>3</v>
      </c>
      <c r="H6" s="30">
        <f t="shared" si="0"/>
        <v>3</v>
      </c>
      <c r="I6" s="30">
        <f t="shared" si="0"/>
        <v>1</v>
      </c>
      <c r="J6" s="30">
        <f t="shared" si="0"/>
        <v>1</v>
      </c>
      <c r="K6" s="30">
        <f t="shared" si="0"/>
        <v>1</v>
      </c>
      <c r="L6" s="30">
        <f t="shared" si="0"/>
        <v>2</v>
      </c>
      <c r="M6" s="30">
        <f t="shared" si="0"/>
        <v>3</v>
      </c>
      <c r="N6" s="30">
        <f t="shared" si="0"/>
        <v>2</v>
      </c>
      <c r="O6" s="30">
        <f t="shared" si="0"/>
        <v>2</v>
      </c>
      <c r="P6" s="30">
        <f t="shared" si="0"/>
        <v>2</v>
      </c>
      <c r="Q6" s="30">
        <f t="shared" si="0"/>
        <v>3</v>
      </c>
      <c r="R6" s="30">
        <f t="shared" si="0"/>
        <v>2</v>
      </c>
      <c r="S6" s="30">
        <f t="shared" si="0"/>
        <v>0</v>
      </c>
      <c r="T6" s="30">
        <f t="shared" si="0"/>
        <v>1</v>
      </c>
      <c r="U6" s="30">
        <f t="shared" si="0"/>
        <v>2</v>
      </c>
      <c r="V6" s="30">
        <f t="shared" si="0"/>
        <v>2</v>
      </c>
      <c r="W6" s="30">
        <f>SUM(E6:V6)</f>
        <v>36</v>
      </c>
      <c r="X6" s="31">
        <f>IF(C6&gt;-50,IF(X7=TRUE,"s",SUM(E7:V7)),"z")</f>
        <v>106</v>
      </c>
      <c r="Y6" s="31">
        <f>IF(X7=TRUE,"s",SUM(N7:V7))</f>
        <v>56</v>
      </c>
      <c r="Z6" s="31">
        <f>IF(X7=TRUE,"s",SUM(Q7:W7))</f>
        <v>39</v>
      </c>
      <c r="AA6" s="31">
        <f>IF(X7=TRUE,"s",SUM(T7:V7))</f>
        <v>19</v>
      </c>
      <c r="AB6" s="31">
        <f>IF(X7=TRUE,"s",SUM(V7))</f>
        <v>5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3</v>
      </c>
      <c r="G7" s="36">
        <v>6</v>
      </c>
      <c r="H7" s="36">
        <v>5</v>
      </c>
      <c r="I7" s="36">
        <v>8</v>
      </c>
      <c r="J7" s="36">
        <v>5</v>
      </c>
      <c r="K7" s="36">
        <v>7</v>
      </c>
      <c r="L7" s="36">
        <v>6</v>
      </c>
      <c r="M7" s="36">
        <v>4</v>
      </c>
      <c r="N7" s="36">
        <v>5</v>
      </c>
      <c r="O7" s="36">
        <v>6</v>
      </c>
      <c r="P7" s="36">
        <v>6</v>
      </c>
      <c r="Q7" s="36">
        <v>6</v>
      </c>
      <c r="R7" s="36">
        <v>6</v>
      </c>
      <c r="S7" s="36">
        <v>8</v>
      </c>
      <c r="T7" s="36">
        <v>8</v>
      </c>
      <c r="U7" s="36">
        <v>6</v>
      </c>
      <c r="V7" s="36">
        <v>5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4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4</v>
      </c>
      <c r="M8" s="43">
        <f t="shared" si="1"/>
        <v>4</v>
      </c>
      <c r="N8" s="43">
        <f t="shared" si="1"/>
        <v>3</v>
      </c>
      <c r="O8" s="43">
        <f t="shared" si="1"/>
        <v>4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4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81</v>
      </c>
      <c r="C9" s="29">
        <v>13</v>
      </c>
      <c r="D9" s="30">
        <f>IF(C9="ZK",$X$3,ROUND(SUM(C9*$A$2/$C$2-($W$2-$B$2)),0))</f>
        <v>12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3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82</v>
      </c>
      <c r="C12" s="29">
        <v>13.5</v>
      </c>
      <c r="D12" s="30">
        <f>IF(C12="ZK",$X$3,ROUND(SUM(C12*$A$2/$C$2-($W$2-$B$2)),0))</f>
        <v>13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83</v>
      </c>
      <c r="C15" s="29">
        <v>34.3</v>
      </c>
      <c r="D15" s="30">
        <f>IF(C15="ZK",$X$3,ROUND(SUM(C15*$A$2/$C$2-($W$2-$B$2)),0))</f>
        <v>35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4</v>
      </c>
      <c r="L17" s="43">
        <f t="shared" si="7"/>
        <v>4</v>
      </c>
      <c r="M17" s="43">
        <f t="shared" si="7"/>
        <v>4</v>
      </c>
      <c r="N17" s="43">
        <f t="shared" si="7"/>
        <v>3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84</v>
      </c>
      <c r="C18" s="29">
        <v>35.4</v>
      </c>
      <c r="D18" s="30">
        <f>IF(C18="ZK",$X$3,ROUND(SUM(C18*$A$2/$C$2-($W$2-$B$2)),0))</f>
        <v>36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4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85</v>
      </c>
      <c r="C21" s="29">
        <v>16</v>
      </c>
      <c r="D21" s="30">
        <f>IF(C21="ZK",$X$3,ROUND(SUM(C21*$A$2/$C$2-($W$2-$B$2)),0))</f>
        <v>15</v>
      </c>
      <c r="E21" s="30">
        <f aca="true" t="shared" si="10" ref="E21:V21">IF(E22="s",0,IF(E23-E22+E$2&lt;0,0,E23-E22+E$2))</f>
        <v>1</v>
      </c>
      <c r="F21" s="30">
        <f t="shared" si="10"/>
        <v>3</v>
      </c>
      <c r="G21" s="30">
        <f t="shared" si="10"/>
        <v>2</v>
      </c>
      <c r="H21" s="30">
        <f t="shared" si="10"/>
        <v>0</v>
      </c>
      <c r="I21" s="30">
        <f t="shared" si="10"/>
        <v>1</v>
      </c>
      <c r="J21" s="30">
        <f t="shared" si="10"/>
        <v>0</v>
      </c>
      <c r="K21" s="30">
        <f t="shared" si="10"/>
        <v>2</v>
      </c>
      <c r="L21" s="30">
        <f t="shared" si="10"/>
        <v>1</v>
      </c>
      <c r="M21" s="30">
        <f t="shared" si="10"/>
        <v>0</v>
      </c>
      <c r="N21" s="30">
        <f t="shared" si="10"/>
        <v>1</v>
      </c>
      <c r="O21" s="30">
        <f t="shared" si="10"/>
        <v>3</v>
      </c>
      <c r="P21" s="30">
        <f t="shared" si="10"/>
        <v>1</v>
      </c>
      <c r="Q21" s="30">
        <f t="shared" si="10"/>
        <v>0</v>
      </c>
      <c r="R21" s="30">
        <f t="shared" si="10"/>
        <v>2</v>
      </c>
      <c r="S21" s="30">
        <f t="shared" si="10"/>
        <v>2</v>
      </c>
      <c r="T21" s="30">
        <f t="shared" si="10"/>
        <v>2</v>
      </c>
      <c r="U21" s="30">
        <f t="shared" si="10"/>
        <v>0</v>
      </c>
      <c r="V21" s="30">
        <f t="shared" si="10"/>
        <v>2</v>
      </c>
      <c r="W21" s="30">
        <f>SUM(E21:V21)</f>
        <v>23</v>
      </c>
      <c r="X21" s="31">
        <f>IF(C21&gt;-50,IF(X22=TRUE,"s",SUM(E22:V22)),"z")</f>
        <v>108</v>
      </c>
      <c r="Y21" s="31">
        <f>IF(X22=TRUE,"s",SUM(N22:V22))</f>
        <v>54</v>
      </c>
      <c r="Z21" s="31">
        <f>IF(X22=TRUE,"s",SUM(Q22:W22))</f>
        <v>39</v>
      </c>
      <c r="AA21" s="31">
        <f>IF(X22=TRUE,"s",SUM(T22:V22))</f>
        <v>19</v>
      </c>
      <c r="AB21" s="31">
        <f>IF(X22=TRUE,"s",SUM(V22))</f>
        <v>4</v>
      </c>
    </row>
    <row r="22" spans="1:28" ht="12.75">
      <c r="A22" s="32"/>
      <c r="B22" s="33" t="s">
        <v>7</v>
      </c>
      <c r="C22" s="34"/>
      <c r="D22" s="35"/>
      <c r="E22" s="36">
        <v>6</v>
      </c>
      <c r="F22" s="36">
        <v>3</v>
      </c>
      <c r="G22" s="36">
        <v>6</v>
      </c>
      <c r="H22" s="36">
        <v>9</v>
      </c>
      <c r="I22" s="36">
        <v>7</v>
      </c>
      <c r="J22" s="36">
        <v>6</v>
      </c>
      <c r="K22" s="36">
        <v>5</v>
      </c>
      <c r="L22" s="36">
        <v>6</v>
      </c>
      <c r="M22" s="36">
        <v>6</v>
      </c>
      <c r="N22" s="36">
        <v>5</v>
      </c>
      <c r="O22" s="36">
        <v>4</v>
      </c>
      <c r="P22" s="36">
        <v>6</v>
      </c>
      <c r="Q22" s="36">
        <v>11</v>
      </c>
      <c r="R22" s="36">
        <v>5</v>
      </c>
      <c r="S22" s="36">
        <v>4</v>
      </c>
      <c r="T22" s="36">
        <v>6</v>
      </c>
      <c r="U22" s="36">
        <v>9</v>
      </c>
      <c r="V22" s="36">
        <v>4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8" t="s">
        <v>18</v>
      </c>
      <c r="B26" s="138"/>
      <c r="C26" s="139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8"/>
      <c r="B27" s="138"/>
      <c r="C27" s="139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 t="s">
        <v>7</v>
      </c>
      <c r="F28" s="36" t="s">
        <v>7</v>
      </c>
      <c r="G28" s="36" t="s">
        <v>7</v>
      </c>
      <c r="H28" s="36" t="s">
        <v>7</v>
      </c>
      <c r="I28" s="36" t="s">
        <v>7</v>
      </c>
      <c r="J28" s="36" t="s">
        <v>7</v>
      </c>
      <c r="K28" s="36" t="s">
        <v>7</v>
      </c>
      <c r="L28" s="36" t="s">
        <v>7</v>
      </c>
      <c r="M28" s="36" t="s">
        <v>7</v>
      </c>
      <c r="N28" s="36" t="s">
        <v>7</v>
      </c>
      <c r="O28" s="36" t="s">
        <v>7</v>
      </c>
      <c r="P28" s="36" t="s">
        <v>7</v>
      </c>
      <c r="Q28" s="36" t="s">
        <v>7</v>
      </c>
      <c r="R28" s="36" t="s">
        <v>7</v>
      </c>
      <c r="S28" s="36" t="s">
        <v>7</v>
      </c>
      <c r="T28" s="36" t="s">
        <v>7</v>
      </c>
      <c r="U28" s="36" t="s">
        <v>7</v>
      </c>
      <c r="V28" s="36" t="s">
        <v>7</v>
      </c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3</v>
      </c>
      <c r="G29" s="36">
        <v>6</v>
      </c>
      <c r="H29" s="36">
        <v>5</v>
      </c>
      <c r="I29" s="36">
        <v>8</v>
      </c>
      <c r="J29" s="36">
        <v>5</v>
      </c>
      <c r="K29" s="36">
        <v>7</v>
      </c>
      <c r="L29" s="36">
        <v>6</v>
      </c>
      <c r="M29" s="36">
        <v>4</v>
      </c>
      <c r="N29" s="36">
        <v>5</v>
      </c>
      <c r="O29" s="36">
        <v>6</v>
      </c>
      <c r="P29" s="36">
        <v>6</v>
      </c>
      <c r="Q29" s="36">
        <v>6</v>
      </c>
      <c r="R29" s="36">
        <v>6</v>
      </c>
      <c r="S29" s="36">
        <v>8</v>
      </c>
      <c r="T29" s="36">
        <v>8</v>
      </c>
      <c r="U29" s="36">
        <v>6</v>
      </c>
      <c r="V29" s="36">
        <v>5</v>
      </c>
      <c r="W29" s="56">
        <f t="shared" si="12"/>
        <v>106</v>
      </c>
    </row>
    <row r="30" spans="1:23" ht="12.75">
      <c r="A30" s="53" t="s">
        <v>7</v>
      </c>
      <c r="B30" s="77" t="str">
        <f>B6</f>
        <v>Kössl Andreas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8" t="s">
        <v>23</v>
      </c>
      <c r="B33" s="138"/>
      <c r="C33" s="138"/>
      <c r="D33" s="58"/>
      <c r="E33" s="62">
        <f aca="true" t="shared" si="13" ref="E33:V33">MIN(E28:E32)</f>
        <v>6</v>
      </c>
      <c r="F33" s="62">
        <f t="shared" si="13"/>
        <v>3</v>
      </c>
      <c r="G33" s="62">
        <f t="shared" si="13"/>
        <v>6</v>
      </c>
      <c r="H33" s="62">
        <f t="shared" si="13"/>
        <v>5</v>
      </c>
      <c r="I33" s="62">
        <f t="shared" si="13"/>
        <v>8</v>
      </c>
      <c r="J33" s="62">
        <f t="shared" si="13"/>
        <v>5</v>
      </c>
      <c r="K33" s="62">
        <f t="shared" si="13"/>
        <v>7</v>
      </c>
      <c r="L33" s="62">
        <f t="shared" si="13"/>
        <v>6</v>
      </c>
      <c r="M33" s="62">
        <f t="shared" si="13"/>
        <v>4</v>
      </c>
      <c r="N33" s="62">
        <f t="shared" si="13"/>
        <v>5</v>
      </c>
      <c r="O33" s="62">
        <f t="shared" si="13"/>
        <v>6</v>
      </c>
      <c r="P33" s="62">
        <f t="shared" si="13"/>
        <v>6</v>
      </c>
      <c r="Q33" s="62">
        <f t="shared" si="13"/>
        <v>6</v>
      </c>
      <c r="R33" s="62">
        <f t="shared" si="13"/>
        <v>6</v>
      </c>
      <c r="S33" s="62">
        <f t="shared" si="13"/>
        <v>8</v>
      </c>
      <c r="T33" s="62">
        <f t="shared" si="13"/>
        <v>8</v>
      </c>
      <c r="U33" s="62">
        <f t="shared" si="13"/>
        <v>6</v>
      </c>
      <c r="V33" s="62">
        <f t="shared" si="13"/>
        <v>5</v>
      </c>
      <c r="W33" s="60">
        <f t="shared" si="12"/>
        <v>106</v>
      </c>
    </row>
    <row r="36" spans="1:23" ht="13.5" thickBot="1">
      <c r="A36" s="138" t="s">
        <v>18</v>
      </c>
      <c r="B36" s="138"/>
      <c r="C36" s="139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8"/>
      <c r="B37" s="138"/>
      <c r="C37" s="139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4</v>
      </c>
      <c r="F38" s="36">
        <v>2</v>
      </c>
      <c r="G38" s="36">
        <v>6</v>
      </c>
      <c r="H38" s="36">
        <v>5</v>
      </c>
      <c r="I38" s="36">
        <v>5</v>
      </c>
      <c r="J38" s="36">
        <v>4</v>
      </c>
      <c r="K38" s="36">
        <v>5</v>
      </c>
      <c r="L38" s="36">
        <v>6</v>
      </c>
      <c r="M38" s="36">
        <v>4</v>
      </c>
      <c r="N38" s="36">
        <v>4</v>
      </c>
      <c r="O38" s="36">
        <v>4</v>
      </c>
      <c r="P38" s="36">
        <v>5</v>
      </c>
      <c r="Q38" s="36">
        <v>7</v>
      </c>
      <c r="R38" s="36">
        <v>4</v>
      </c>
      <c r="S38" s="36">
        <v>4</v>
      </c>
      <c r="T38" s="36">
        <v>5</v>
      </c>
      <c r="U38" s="36">
        <v>7</v>
      </c>
      <c r="V38" s="36">
        <v>6</v>
      </c>
      <c r="W38" s="56">
        <f aca="true" t="shared" si="14" ref="W38:W43">SUM(E38:V38)</f>
        <v>87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Vedej Mojmír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40" t="s">
        <v>23</v>
      </c>
      <c r="B43" s="140"/>
      <c r="C43" s="140"/>
      <c r="D43" s="61"/>
      <c r="E43" s="62">
        <f aca="true" t="shared" si="15" ref="E43:V43">MIN(E38:E42)</f>
        <v>4</v>
      </c>
      <c r="F43" s="62">
        <f t="shared" si="15"/>
        <v>2</v>
      </c>
      <c r="G43" s="62">
        <f t="shared" si="15"/>
        <v>6</v>
      </c>
      <c r="H43" s="62">
        <f t="shared" si="15"/>
        <v>5</v>
      </c>
      <c r="I43" s="62">
        <f t="shared" si="15"/>
        <v>5</v>
      </c>
      <c r="J43" s="62">
        <f t="shared" si="15"/>
        <v>4</v>
      </c>
      <c r="K43" s="62">
        <f t="shared" si="15"/>
        <v>5</v>
      </c>
      <c r="L43" s="62">
        <f t="shared" si="15"/>
        <v>6</v>
      </c>
      <c r="M43" s="62">
        <f t="shared" si="15"/>
        <v>4</v>
      </c>
      <c r="N43" s="62">
        <f t="shared" si="15"/>
        <v>4</v>
      </c>
      <c r="O43" s="62">
        <f t="shared" si="15"/>
        <v>4</v>
      </c>
      <c r="P43" s="62">
        <f t="shared" si="15"/>
        <v>5</v>
      </c>
      <c r="Q43" s="62">
        <f t="shared" si="15"/>
        <v>7</v>
      </c>
      <c r="R43" s="62">
        <f t="shared" si="15"/>
        <v>4</v>
      </c>
      <c r="S43" s="62">
        <f t="shared" si="15"/>
        <v>4</v>
      </c>
      <c r="T43" s="62">
        <f t="shared" si="15"/>
        <v>5</v>
      </c>
      <c r="U43" s="62">
        <f t="shared" si="15"/>
        <v>7</v>
      </c>
      <c r="V43" s="62">
        <f t="shared" si="15"/>
        <v>6</v>
      </c>
      <c r="W43" s="60">
        <f t="shared" si="14"/>
        <v>87</v>
      </c>
    </row>
    <row r="46" spans="1:23" ht="13.5" thickBot="1">
      <c r="A46" s="138" t="s">
        <v>18</v>
      </c>
      <c r="B46" s="138"/>
      <c r="C46" s="139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8"/>
      <c r="B47" s="138"/>
      <c r="C47" s="139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 t="s">
        <v>7</v>
      </c>
      <c r="F48" s="36" t="s">
        <v>7</v>
      </c>
      <c r="G48" s="36" t="s">
        <v>7</v>
      </c>
      <c r="H48" s="36" t="s">
        <v>7</v>
      </c>
      <c r="I48" s="36" t="s">
        <v>7</v>
      </c>
      <c r="J48" s="36" t="s">
        <v>7</v>
      </c>
      <c r="K48" s="36" t="s">
        <v>7</v>
      </c>
      <c r="L48" s="36" t="s">
        <v>7</v>
      </c>
      <c r="M48" s="36" t="s">
        <v>7</v>
      </c>
      <c r="N48" s="36" t="s">
        <v>7</v>
      </c>
      <c r="O48" s="36" t="s">
        <v>7</v>
      </c>
      <c r="P48" s="36" t="s">
        <v>7</v>
      </c>
      <c r="Q48" s="36" t="s">
        <v>7</v>
      </c>
      <c r="R48" s="36" t="s">
        <v>7</v>
      </c>
      <c r="S48" s="36" t="s">
        <v>7</v>
      </c>
      <c r="T48" s="36" t="s">
        <v>7</v>
      </c>
      <c r="U48" s="36" t="s">
        <v>7</v>
      </c>
      <c r="V48" s="36" t="s">
        <v>7</v>
      </c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Keketi Dušan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40" t="s">
        <v>23</v>
      </c>
      <c r="B53" s="140"/>
      <c r="C53" s="140"/>
      <c r="D53" s="61"/>
      <c r="E53" s="62">
        <f aca="true" t="shared" si="17" ref="E53:V53">MIN(E48:E52)</f>
        <v>0</v>
      </c>
      <c r="F53" s="62">
        <f t="shared" si="17"/>
        <v>0</v>
      </c>
      <c r="G53" s="62">
        <f t="shared" si="17"/>
        <v>0</v>
      </c>
      <c r="H53" s="62">
        <f t="shared" si="17"/>
        <v>0</v>
      </c>
      <c r="I53" s="62">
        <f t="shared" si="17"/>
        <v>0</v>
      </c>
      <c r="J53" s="62">
        <f t="shared" si="17"/>
        <v>0</v>
      </c>
      <c r="K53" s="62">
        <f t="shared" si="17"/>
        <v>0</v>
      </c>
      <c r="L53" s="62">
        <f t="shared" si="17"/>
        <v>0</v>
      </c>
      <c r="M53" s="62">
        <f t="shared" si="17"/>
        <v>0</v>
      </c>
      <c r="N53" s="62">
        <f t="shared" si="17"/>
        <v>0</v>
      </c>
      <c r="O53" s="62">
        <f t="shared" si="17"/>
        <v>0</v>
      </c>
      <c r="P53" s="62">
        <f t="shared" si="17"/>
        <v>0</v>
      </c>
      <c r="Q53" s="62">
        <f t="shared" si="17"/>
        <v>0</v>
      </c>
      <c r="R53" s="62">
        <f t="shared" si="17"/>
        <v>0</v>
      </c>
      <c r="S53" s="62">
        <f t="shared" si="17"/>
        <v>0</v>
      </c>
      <c r="T53" s="62">
        <f t="shared" si="17"/>
        <v>0</v>
      </c>
      <c r="U53" s="62">
        <f t="shared" si="17"/>
        <v>0</v>
      </c>
      <c r="V53" s="62">
        <f t="shared" si="17"/>
        <v>0</v>
      </c>
      <c r="W53" s="60">
        <f t="shared" si="16"/>
        <v>0</v>
      </c>
    </row>
    <row r="56" spans="1:23" ht="13.5" thickBot="1">
      <c r="A56" s="138" t="s">
        <v>18</v>
      </c>
      <c r="B56" s="138"/>
      <c r="C56" s="139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8"/>
      <c r="B57" s="138"/>
      <c r="C57" s="139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6</v>
      </c>
      <c r="F58" s="36">
        <v>6</v>
      </c>
      <c r="G58" s="36">
        <v>9</v>
      </c>
      <c r="H58" s="36">
        <v>8</v>
      </c>
      <c r="I58" s="36">
        <v>9</v>
      </c>
      <c r="J58" s="36">
        <v>5</v>
      </c>
      <c r="K58" s="36">
        <v>7</v>
      </c>
      <c r="L58" s="36">
        <v>5</v>
      </c>
      <c r="M58" s="36">
        <v>4</v>
      </c>
      <c r="N58" s="36">
        <v>5</v>
      </c>
      <c r="O58" s="36">
        <v>6</v>
      </c>
      <c r="P58" s="36">
        <v>7</v>
      </c>
      <c r="Q58" s="36">
        <v>8</v>
      </c>
      <c r="R58" s="36">
        <v>11</v>
      </c>
      <c r="S58" s="36">
        <v>5</v>
      </c>
      <c r="T58" s="36">
        <v>11</v>
      </c>
      <c r="U58" s="36">
        <v>11</v>
      </c>
      <c r="V58" s="36">
        <v>3</v>
      </c>
      <c r="W58" s="56">
        <f aca="true" t="shared" si="18" ref="W58:W63">SUM(E58:V58)</f>
        <v>126</v>
      </c>
    </row>
    <row r="59" spans="1:23" ht="12.75">
      <c r="A59" s="53"/>
      <c r="B59" s="53"/>
      <c r="C59" s="54">
        <v>2</v>
      </c>
      <c r="D59" s="55"/>
      <c r="E59" s="36">
        <v>7</v>
      </c>
      <c r="F59" s="36">
        <v>7</v>
      </c>
      <c r="G59" s="36">
        <v>6</v>
      </c>
      <c r="H59" s="36">
        <v>5</v>
      </c>
      <c r="I59" s="36">
        <v>10</v>
      </c>
      <c r="J59" s="36">
        <v>7</v>
      </c>
      <c r="K59" s="36">
        <v>9</v>
      </c>
      <c r="L59" s="36">
        <v>7</v>
      </c>
      <c r="M59" s="36">
        <v>5</v>
      </c>
      <c r="N59" s="36">
        <v>5</v>
      </c>
      <c r="O59" s="36">
        <v>5</v>
      </c>
      <c r="P59" s="36">
        <v>8</v>
      </c>
      <c r="Q59" s="36">
        <v>11</v>
      </c>
      <c r="R59" s="36">
        <v>9</v>
      </c>
      <c r="S59" s="36">
        <v>4</v>
      </c>
      <c r="T59" s="36">
        <v>7</v>
      </c>
      <c r="U59" s="36">
        <v>8</v>
      </c>
      <c r="V59" s="36">
        <v>4</v>
      </c>
      <c r="W59" s="56">
        <f t="shared" si="18"/>
        <v>124</v>
      </c>
    </row>
    <row r="60" spans="1:23" ht="12.75">
      <c r="A60" s="53" t="s">
        <v>7</v>
      </c>
      <c r="B60" s="77" t="str">
        <f>B15</f>
        <v>Vlasková Silvia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8" t="s">
        <v>23</v>
      </c>
      <c r="B63" s="138"/>
      <c r="C63" s="138"/>
      <c r="D63" s="58"/>
      <c r="E63" s="59">
        <f aca="true" t="shared" si="19" ref="E63:V63">MIN(E58:E62)</f>
        <v>6</v>
      </c>
      <c r="F63" s="59">
        <f t="shared" si="19"/>
        <v>6</v>
      </c>
      <c r="G63" s="59">
        <f t="shared" si="19"/>
        <v>6</v>
      </c>
      <c r="H63" s="59">
        <f t="shared" si="19"/>
        <v>5</v>
      </c>
      <c r="I63" s="59">
        <f t="shared" si="19"/>
        <v>9</v>
      </c>
      <c r="J63" s="59">
        <f t="shared" si="19"/>
        <v>5</v>
      </c>
      <c r="K63" s="59">
        <f t="shared" si="19"/>
        <v>7</v>
      </c>
      <c r="L63" s="59">
        <f t="shared" si="19"/>
        <v>5</v>
      </c>
      <c r="M63" s="59">
        <f t="shared" si="19"/>
        <v>4</v>
      </c>
      <c r="N63" s="59">
        <f t="shared" si="19"/>
        <v>5</v>
      </c>
      <c r="O63" s="59">
        <f t="shared" si="19"/>
        <v>5</v>
      </c>
      <c r="P63" s="59">
        <f t="shared" si="19"/>
        <v>7</v>
      </c>
      <c r="Q63" s="59">
        <f t="shared" si="19"/>
        <v>8</v>
      </c>
      <c r="R63" s="59">
        <f t="shared" si="19"/>
        <v>9</v>
      </c>
      <c r="S63" s="59">
        <f t="shared" si="19"/>
        <v>4</v>
      </c>
      <c r="T63" s="59">
        <f t="shared" si="19"/>
        <v>7</v>
      </c>
      <c r="U63" s="59">
        <f t="shared" si="19"/>
        <v>8</v>
      </c>
      <c r="V63" s="59">
        <f t="shared" si="19"/>
        <v>3</v>
      </c>
      <c r="W63" s="60">
        <f t="shared" si="18"/>
        <v>109</v>
      </c>
    </row>
    <row r="65" ht="13.5" thickBot="1">
      <c r="AE65" s="5" t="s">
        <v>7</v>
      </c>
    </row>
    <row r="66" spans="1:23" ht="13.5" thickBot="1">
      <c r="A66" s="138" t="s">
        <v>18</v>
      </c>
      <c r="B66" s="138"/>
      <c r="C66" s="139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8"/>
      <c r="B67" s="138"/>
      <c r="C67" s="139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5</v>
      </c>
      <c r="F68" s="36">
        <v>4</v>
      </c>
      <c r="G68" s="36">
        <v>11</v>
      </c>
      <c r="H68" s="36">
        <v>6</v>
      </c>
      <c r="I68" s="36">
        <v>7</v>
      </c>
      <c r="J68" s="36">
        <v>4</v>
      </c>
      <c r="K68" s="36">
        <v>8</v>
      </c>
      <c r="L68" s="36">
        <v>11</v>
      </c>
      <c r="M68" s="36">
        <v>4</v>
      </c>
      <c r="N68" s="36">
        <v>6</v>
      </c>
      <c r="O68" s="36">
        <v>6</v>
      </c>
      <c r="P68" s="36">
        <v>6</v>
      </c>
      <c r="Q68" s="36">
        <v>9</v>
      </c>
      <c r="R68" s="36">
        <v>5</v>
      </c>
      <c r="S68" s="36">
        <v>8</v>
      </c>
      <c r="T68" s="36">
        <v>7</v>
      </c>
      <c r="U68" s="36">
        <v>11</v>
      </c>
      <c r="V68" s="36">
        <v>4</v>
      </c>
      <c r="W68" s="56">
        <f aca="true" t="shared" si="20" ref="W68:W73">SUM(E68:V68)</f>
        <v>122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Pavolko Pavol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8" t="s">
        <v>23</v>
      </c>
      <c r="B73" s="138"/>
      <c r="C73" s="138"/>
      <c r="D73" s="58"/>
      <c r="E73" s="59">
        <f>MIN(E68:E72)</f>
        <v>5</v>
      </c>
      <c r="F73" s="59">
        <f aca="true" t="shared" si="21" ref="F73:V73">MIN(F68:F72)</f>
        <v>4</v>
      </c>
      <c r="G73" s="59">
        <f t="shared" si="21"/>
        <v>11</v>
      </c>
      <c r="H73" s="59">
        <f t="shared" si="21"/>
        <v>6</v>
      </c>
      <c r="I73" s="59">
        <f t="shared" si="21"/>
        <v>7</v>
      </c>
      <c r="J73" s="59">
        <f t="shared" si="21"/>
        <v>4</v>
      </c>
      <c r="K73" s="59">
        <f t="shared" si="21"/>
        <v>8</v>
      </c>
      <c r="L73" s="59">
        <f t="shared" si="21"/>
        <v>11</v>
      </c>
      <c r="M73" s="59">
        <f t="shared" si="21"/>
        <v>4</v>
      </c>
      <c r="N73" s="59">
        <f t="shared" si="21"/>
        <v>6</v>
      </c>
      <c r="O73" s="59">
        <f t="shared" si="21"/>
        <v>6</v>
      </c>
      <c r="P73" s="59">
        <f t="shared" si="21"/>
        <v>6</v>
      </c>
      <c r="Q73" s="59">
        <f t="shared" si="21"/>
        <v>9</v>
      </c>
      <c r="R73" s="59">
        <f t="shared" si="21"/>
        <v>5</v>
      </c>
      <c r="S73" s="59">
        <f t="shared" si="21"/>
        <v>8</v>
      </c>
      <c r="T73" s="59">
        <f t="shared" si="21"/>
        <v>7</v>
      </c>
      <c r="U73" s="59">
        <f t="shared" si="21"/>
        <v>11</v>
      </c>
      <c r="V73" s="59">
        <f t="shared" si="21"/>
        <v>4</v>
      </c>
      <c r="W73" s="60">
        <f t="shared" si="20"/>
        <v>122</v>
      </c>
      <c r="AH73" s="5" t="s">
        <v>7</v>
      </c>
    </row>
    <row r="76" spans="1:23" ht="13.5" thickBot="1">
      <c r="A76" s="138" t="s">
        <v>18</v>
      </c>
      <c r="B76" s="138"/>
      <c r="C76" s="139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8"/>
      <c r="B77" s="138"/>
      <c r="C77" s="139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4</v>
      </c>
      <c r="F78" s="36">
        <v>4</v>
      </c>
      <c r="G78" s="36">
        <v>6</v>
      </c>
      <c r="H78" s="36">
        <v>8</v>
      </c>
      <c r="I78" s="36">
        <v>9</v>
      </c>
      <c r="J78" s="36">
        <v>7</v>
      </c>
      <c r="K78" s="36">
        <v>5</v>
      </c>
      <c r="L78" s="36">
        <v>9</v>
      </c>
      <c r="M78" s="36">
        <v>4</v>
      </c>
      <c r="N78" s="36">
        <v>5</v>
      </c>
      <c r="O78" s="36">
        <v>6</v>
      </c>
      <c r="P78" s="36">
        <v>5</v>
      </c>
      <c r="Q78" s="36">
        <v>10</v>
      </c>
      <c r="R78" s="36">
        <v>5</v>
      </c>
      <c r="S78" s="36">
        <v>5</v>
      </c>
      <c r="T78" s="36">
        <v>5</v>
      </c>
      <c r="U78" s="36">
        <v>9</v>
      </c>
      <c r="V78" s="36">
        <v>5</v>
      </c>
      <c r="W78" s="56">
        <f aca="true" t="shared" si="22" ref="W78:W83">SUM(E78:V78)</f>
        <v>111</v>
      </c>
    </row>
    <row r="79" spans="1:23" ht="12.75">
      <c r="A79" s="53"/>
      <c r="B79" s="53"/>
      <c r="C79" s="54">
        <v>2</v>
      </c>
      <c r="D79" s="55"/>
      <c r="E79" s="36">
        <v>6</v>
      </c>
      <c r="F79" s="36">
        <v>3</v>
      </c>
      <c r="G79" s="36">
        <v>6</v>
      </c>
      <c r="H79" s="36">
        <v>9</v>
      </c>
      <c r="I79" s="36">
        <v>7</v>
      </c>
      <c r="J79" s="36">
        <v>6</v>
      </c>
      <c r="K79" s="36">
        <v>5</v>
      </c>
      <c r="L79" s="36">
        <v>6</v>
      </c>
      <c r="M79" s="36">
        <v>6</v>
      </c>
      <c r="N79" s="36">
        <v>5</v>
      </c>
      <c r="O79" s="36">
        <v>4</v>
      </c>
      <c r="P79" s="36">
        <v>6</v>
      </c>
      <c r="Q79" s="36">
        <v>11</v>
      </c>
      <c r="R79" s="36">
        <v>5</v>
      </c>
      <c r="S79" s="36">
        <v>4</v>
      </c>
      <c r="T79" s="36">
        <v>6</v>
      </c>
      <c r="U79" s="36">
        <v>9</v>
      </c>
      <c r="V79" s="36">
        <v>4</v>
      </c>
      <c r="W79" s="56">
        <f t="shared" si="22"/>
        <v>108</v>
      </c>
    </row>
    <row r="80" spans="1:23" ht="12.75">
      <c r="A80" s="53" t="s">
        <v>7</v>
      </c>
      <c r="B80" s="77" t="str">
        <f>B21</f>
        <v>Časnocha Pavol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8" t="s">
        <v>23</v>
      </c>
      <c r="B83" s="138"/>
      <c r="C83" s="138"/>
      <c r="D83" s="58"/>
      <c r="E83" s="59">
        <f aca="true" t="shared" si="23" ref="E83:V83">MIN(E78:E82)</f>
        <v>4</v>
      </c>
      <c r="F83" s="59">
        <f t="shared" si="23"/>
        <v>3</v>
      </c>
      <c r="G83" s="59">
        <f t="shared" si="23"/>
        <v>6</v>
      </c>
      <c r="H83" s="59">
        <f t="shared" si="23"/>
        <v>8</v>
      </c>
      <c r="I83" s="59">
        <f t="shared" si="23"/>
        <v>7</v>
      </c>
      <c r="J83" s="59">
        <f t="shared" si="23"/>
        <v>6</v>
      </c>
      <c r="K83" s="59">
        <f t="shared" si="23"/>
        <v>5</v>
      </c>
      <c r="L83" s="59">
        <f t="shared" si="23"/>
        <v>6</v>
      </c>
      <c r="M83" s="59">
        <f t="shared" si="23"/>
        <v>4</v>
      </c>
      <c r="N83" s="59">
        <f t="shared" si="23"/>
        <v>5</v>
      </c>
      <c r="O83" s="59">
        <f t="shared" si="23"/>
        <v>4</v>
      </c>
      <c r="P83" s="59">
        <f t="shared" si="23"/>
        <v>5</v>
      </c>
      <c r="Q83" s="59">
        <f t="shared" si="23"/>
        <v>10</v>
      </c>
      <c r="R83" s="59">
        <f t="shared" si="23"/>
        <v>5</v>
      </c>
      <c r="S83" s="59">
        <f t="shared" si="23"/>
        <v>4</v>
      </c>
      <c r="T83" s="59">
        <f t="shared" si="23"/>
        <v>5</v>
      </c>
      <c r="U83" s="59">
        <f t="shared" si="23"/>
        <v>9</v>
      </c>
      <c r="V83" s="59">
        <f t="shared" si="23"/>
        <v>4</v>
      </c>
      <c r="W83" s="60">
        <f t="shared" si="22"/>
        <v>100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2" t="s">
        <v>24</v>
      </c>
      <c r="B88" s="133" t="s">
        <v>25</v>
      </c>
      <c r="C88" s="133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2"/>
      <c r="B89" s="133"/>
      <c r="C89" s="133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4" t="str">
        <f>B30</f>
        <v>Kössl Andreas</v>
      </c>
      <c r="C90" s="134"/>
      <c r="D90" s="135" t="s">
        <v>26</v>
      </c>
      <c r="E90" s="105">
        <f aca="true" t="shared" si="24" ref="E90:V90">E33</f>
        <v>6</v>
      </c>
      <c r="F90" s="71">
        <f t="shared" si="24"/>
        <v>3</v>
      </c>
      <c r="G90" s="71">
        <f t="shared" si="24"/>
        <v>6</v>
      </c>
      <c r="H90" s="71">
        <f t="shared" si="24"/>
        <v>5</v>
      </c>
      <c r="I90" s="71">
        <f t="shared" si="24"/>
        <v>8</v>
      </c>
      <c r="J90" s="71">
        <f t="shared" si="24"/>
        <v>5</v>
      </c>
      <c r="K90" s="71">
        <f t="shared" si="24"/>
        <v>7</v>
      </c>
      <c r="L90" s="71">
        <f t="shared" si="24"/>
        <v>6</v>
      </c>
      <c r="M90" s="71">
        <f t="shared" si="24"/>
        <v>4</v>
      </c>
      <c r="N90" s="71">
        <f t="shared" si="24"/>
        <v>5</v>
      </c>
      <c r="O90" s="71">
        <f t="shared" si="24"/>
        <v>6</v>
      </c>
      <c r="P90" s="71">
        <f t="shared" si="24"/>
        <v>6</v>
      </c>
      <c r="Q90" s="71">
        <f t="shared" si="24"/>
        <v>6</v>
      </c>
      <c r="R90" s="71">
        <f t="shared" si="24"/>
        <v>6</v>
      </c>
      <c r="S90" s="71">
        <f t="shared" si="24"/>
        <v>8</v>
      </c>
      <c r="T90" s="71">
        <f t="shared" si="24"/>
        <v>8</v>
      </c>
      <c r="U90" s="71">
        <f t="shared" si="24"/>
        <v>6</v>
      </c>
      <c r="V90" s="106">
        <f t="shared" si="24"/>
        <v>5</v>
      </c>
      <c r="W90" s="56">
        <f aca="true" t="shared" si="25" ref="W90:W95">SUM(E90:V90)</f>
        <v>106</v>
      </c>
    </row>
    <row r="91" spans="1:23" ht="13.5" thickBot="1">
      <c r="A91" s="72">
        <v>2</v>
      </c>
      <c r="B91" s="136" t="str">
        <f>B40</f>
        <v>Vedej Mojmír</v>
      </c>
      <c r="C91" s="136"/>
      <c r="D91" s="135"/>
      <c r="E91" s="103">
        <f>E43</f>
        <v>4</v>
      </c>
      <c r="F91" s="65">
        <f aca="true" t="shared" si="26" ref="F91:V91">F43</f>
        <v>2</v>
      </c>
      <c r="G91" s="65">
        <f t="shared" si="26"/>
        <v>6</v>
      </c>
      <c r="H91" s="65">
        <f t="shared" si="26"/>
        <v>5</v>
      </c>
      <c r="I91" s="65">
        <f t="shared" si="26"/>
        <v>5</v>
      </c>
      <c r="J91" s="65">
        <f t="shared" si="26"/>
        <v>4</v>
      </c>
      <c r="K91" s="65">
        <f t="shared" si="26"/>
        <v>5</v>
      </c>
      <c r="L91" s="65">
        <f t="shared" si="26"/>
        <v>6</v>
      </c>
      <c r="M91" s="65">
        <f t="shared" si="26"/>
        <v>4</v>
      </c>
      <c r="N91" s="65">
        <f t="shared" si="26"/>
        <v>4</v>
      </c>
      <c r="O91" s="65">
        <f t="shared" si="26"/>
        <v>4</v>
      </c>
      <c r="P91" s="65">
        <f t="shared" si="26"/>
        <v>5</v>
      </c>
      <c r="Q91" s="65">
        <f t="shared" si="26"/>
        <v>7</v>
      </c>
      <c r="R91" s="65">
        <f t="shared" si="26"/>
        <v>4</v>
      </c>
      <c r="S91" s="65">
        <f t="shared" si="26"/>
        <v>4</v>
      </c>
      <c r="T91" s="65">
        <f t="shared" si="26"/>
        <v>5</v>
      </c>
      <c r="U91" s="65">
        <f t="shared" si="26"/>
        <v>7</v>
      </c>
      <c r="V91" s="104">
        <f t="shared" si="26"/>
        <v>6</v>
      </c>
      <c r="W91" s="56">
        <f t="shared" si="25"/>
        <v>87</v>
      </c>
    </row>
    <row r="92" spans="1:23" ht="13.5" thickBot="1">
      <c r="A92" s="72">
        <v>3</v>
      </c>
      <c r="B92" s="136" t="str">
        <f>B50</f>
        <v>Keketi Dušan</v>
      </c>
      <c r="C92" s="136"/>
      <c r="D92" s="135"/>
      <c r="E92" s="103">
        <f>E53</f>
        <v>0</v>
      </c>
      <c r="F92" s="65">
        <f aca="true" t="shared" si="27" ref="F92:V92">F53</f>
        <v>0</v>
      </c>
      <c r="G92" s="65">
        <f t="shared" si="27"/>
        <v>0</v>
      </c>
      <c r="H92" s="65">
        <f t="shared" si="27"/>
        <v>0</v>
      </c>
      <c r="I92" s="65">
        <f t="shared" si="27"/>
        <v>0</v>
      </c>
      <c r="J92" s="65">
        <f t="shared" si="27"/>
        <v>0</v>
      </c>
      <c r="K92" s="65">
        <f t="shared" si="27"/>
        <v>0</v>
      </c>
      <c r="L92" s="65">
        <f t="shared" si="27"/>
        <v>0</v>
      </c>
      <c r="M92" s="65">
        <f t="shared" si="27"/>
        <v>0</v>
      </c>
      <c r="N92" s="65">
        <f t="shared" si="27"/>
        <v>0</v>
      </c>
      <c r="O92" s="65">
        <f t="shared" si="27"/>
        <v>0</v>
      </c>
      <c r="P92" s="65">
        <f t="shared" si="27"/>
        <v>0</v>
      </c>
      <c r="Q92" s="65">
        <f t="shared" si="27"/>
        <v>0</v>
      </c>
      <c r="R92" s="65">
        <f t="shared" si="27"/>
        <v>0</v>
      </c>
      <c r="S92" s="65">
        <f t="shared" si="27"/>
        <v>0</v>
      </c>
      <c r="T92" s="65">
        <f t="shared" si="27"/>
        <v>0</v>
      </c>
      <c r="U92" s="65">
        <f t="shared" si="27"/>
        <v>0</v>
      </c>
      <c r="V92" s="104">
        <f t="shared" si="27"/>
        <v>0</v>
      </c>
      <c r="W92" s="56">
        <f t="shared" si="25"/>
        <v>0</v>
      </c>
    </row>
    <row r="93" spans="1:23" ht="13.5" thickBot="1">
      <c r="A93" s="72">
        <v>4</v>
      </c>
      <c r="B93" s="136" t="str">
        <f>B60</f>
        <v>Vlasková Silvia</v>
      </c>
      <c r="C93" s="136"/>
      <c r="D93" s="135"/>
      <c r="E93" s="103">
        <f>E63</f>
        <v>6</v>
      </c>
      <c r="F93" s="65">
        <f aca="true" t="shared" si="28" ref="F93:V93">F63</f>
        <v>6</v>
      </c>
      <c r="G93" s="65">
        <f t="shared" si="28"/>
        <v>6</v>
      </c>
      <c r="H93" s="65">
        <f t="shared" si="28"/>
        <v>5</v>
      </c>
      <c r="I93" s="65">
        <f t="shared" si="28"/>
        <v>9</v>
      </c>
      <c r="J93" s="65">
        <f t="shared" si="28"/>
        <v>5</v>
      </c>
      <c r="K93" s="65">
        <f t="shared" si="28"/>
        <v>7</v>
      </c>
      <c r="L93" s="65">
        <f t="shared" si="28"/>
        <v>5</v>
      </c>
      <c r="M93" s="65">
        <f t="shared" si="28"/>
        <v>4</v>
      </c>
      <c r="N93" s="65">
        <f t="shared" si="28"/>
        <v>5</v>
      </c>
      <c r="O93" s="65">
        <f t="shared" si="28"/>
        <v>5</v>
      </c>
      <c r="P93" s="65">
        <f t="shared" si="28"/>
        <v>7</v>
      </c>
      <c r="Q93" s="65">
        <f t="shared" si="28"/>
        <v>8</v>
      </c>
      <c r="R93" s="65">
        <f t="shared" si="28"/>
        <v>9</v>
      </c>
      <c r="S93" s="65">
        <f t="shared" si="28"/>
        <v>4</v>
      </c>
      <c r="T93" s="65">
        <f t="shared" si="28"/>
        <v>7</v>
      </c>
      <c r="U93" s="65">
        <f t="shared" si="28"/>
        <v>8</v>
      </c>
      <c r="V93" s="104">
        <f t="shared" si="28"/>
        <v>3</v>
      </c>
      <c r="W93" s="56">
        <f t="shared" si="25"/>
        <v>109</v>
      </c>
    </row>
    <row r="94" spans="1:23" ht="13.5" thickBot="1">
      <c r="A94" s="72">
        <v>5</v>
      </c>
      <c r="B94" s="136" t="str">
        <f>B70</f>
        <v>Pavolko Pavol</v>
      </c>
      <c r="C94" s="136"/>
      <c r="D94" s="135"/>
      <c r="E94" s="103">
        <f>E73</f>
        <v>5</v>
      </c>
      <c r="F94" s="65">
        <f aca="true" t="shared" si="29" ref="F94:V94">F73</f>
        <v>4</v>
      </c>
      <c r="G94" s="65">
        <f t="shared" si="29"/>
        <v>11</v>
      </c>
      <c r="H94" s="65">
        <f t="shared" si="29"/>
        <v>6</v>
      </c>
      <c r="I94" s="65">
        <f t="shared" si="29"/>
        <v>7</v>
      </c>
      <c r="J94" s="65">
        <f t="shared" si="29"/>
        <v>4</v>
      </c>
      <c r="K94" s="65">
        <f t="shared" si="29"/>
        <v>8</v>
      </c>
      <c r="L94" s="65">
        <f t="shared" si="29"/>
        <v>11</v>
      </c>
      <c r="M94" s="65">
        <f t="shared" si="29"/>
        <v>4</v>
      </c>
      <c r="N94" s="65">
        <f t="shared" si="29"/>
        <v>6</v>
      </c>
      <c r="O94" s="65">
        <f t="shared" si="29"/>
        <v>6</v>
      </c>
      <c r="P94" s="65">
        <f t="shared" si="29"/>
        <v>6</v>
      </c>
      <c r="Q94" s="65">
        <f t="shared" si="29"/>
        <v>9</v>
      </c>
      <c r="R94" s="65">
        <f t="shared" si="29"/>
        <v>5</v>
      </c>
      <c r="S94" s="65">
        <f t="shared" si="29"/>
        <v>8</v>
      </c>
      <c r="T94" s="65">
        <f t="shared" si="29"/>
        <v>7</v>
      </c>
      <c r="U94" s="65">
        <f t="shared" si="29"/>
        <v>11</v>
      </c>
      <c r="V94" s="104">
        <f t="shared" si="29"/>
        <v>4</v>
      </c>
      <c r="W94" s="56">
        <f t="shared" si="25"/>
        <v>122</v>
      </c>
    </row>
    <row r="95" spans="1:23" ht="13.5" thickBot="1">
      <c r="A95" s="73">
        <v>6</v>
      </c>
      <c r="B95" s="137" t="str">
        <f>B80</f>
        <v>Časnocha Pavol</v>
      </c>
      <c r="C95" s="137"/>
      <c r="D95" s="135"/>
      <c r="E95" s="107">
        <f>E83</f>
        <v>4</v>
      </c>
      <c r="F95" s="75">
        <f aca="true" t="shared" si="30" ref="F95:V95">F83</f>
        <v>3</v>
      </c>
      <c r="G95" s="75">
        <f t="shared" si="30"/>
        <v>6</v>
      </c>
      <c r="H95" s="75">
        <f t="shared" si="30"/>
        <v>8</v>
      </c>
      <c r="I95" s="75">
        <f t="shared" si="30"/>
        <v>7</v>
      </c>
      <c r="J95" s="75">
        <f t="shared" si="30"/>
        <v>6</v>
      </c>
      <c r="K95" s="75">
        <f t="shared" si="30"/>
        <v>5</v>
      </c>
      <c r="L95" s="75">
        <f t="shared" si="30"/>
        <v>6</v>
      </c>
      <c r="M95" s="75">
        <f t="shared" si="30"/>
        <v>4</v>
      </c>
      <c r="N95" s="75">
        <f t="shared" si="30"/>
        <v>5</v>
      </c>
      <c r="O95" s="75">
        <f t="shared" si="30"/>
        <v>4</v>
      </c>
      <c r="P95" s="75">
        <f t="shared" si="30"/>
        <v>5</v>
      </c>
      <c r="Q95" s="75">
        <f t="shared" si="30"/>
        <v>10</v>
      </c>
      <c r="R95" s="75">
        <f t="shared" si="30"/>
        <v>5</v>
      </c>
      <c r="S95" s="75">
        <f t="shared" si="30"/>
        <v>4</v>
      </c>
      <c r="T95" s="75">
        <f t="shared" si="30"/>
        <v>5</v>
      </c>
      <c r="U95" s="75">
        <f t="shared" si="30"/>
        <v>9</v>
      </c>
      <c r="V95" s="108">
        <f t="shared" si="30"/>
        <v>4</v>
      </c>
      <c r="W95" s="76">
        <f t="shared" si="25"/>
        <v>100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8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65</v>
      </c>
      <c r="C6" s="29">
        <v>19</v>
      </c>
      <c r="D6" s="30">
        <f>IF(C6="ZK",$X$3,ROUND(SUM(C6*$A$2/$C$2-($W$2-$B$2)),0))</f>
        <v>18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67</v>
      </c>
      <c r="C9" s="29">
        <v>35.4</v>
      </c>
      <c r="D9" s="30">
        <f>IF(C9="ZK",$X$3,ROUND(SUM(C9*$A$2/$C$2-($W$2-$B$2)),0))</f>
        <v>36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4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66</v>
      </c>
      <c r="C12" s="29">
        <v>10.1</v>
      </c>
      <c r="D12" s="30">
        <f>IF(C12="ZK",$X$3,ROUND(SUM(C12*$A$2/$C$2-($W$2-$B$2)),0))</f>
        <v>9</v>
      </c>
      <c r="E12" s="30">
        <f aca="true" t="shared" si="4" ref="E12:V12">IF(E13="s",0,IF(E14-E13+E$2&lt;0,0,E14-E13+E$2))</f>
        <v>1</v>
      </c>
      <c r="F12" s="30">
        <f t="shared" si="4"/>
        <v>2</v>
      </c>
      <c r="G12" s="30">
        <f t="shared" si="4"/>
        <v>3</v>
      </c>
      <c r="H12" s="30">
        <f t="shared" si="4"/>
        <v>2</v>
      </c>
      <c r="I12" s="30">
        <f t="shared" si="4"/>
        <v>1</v>
      </c>
      <c r="J12" s="30">
        <f t="shared" si="4"/>
        <v>1</v>
      </c>
      <c r="K12" s="30">
        <f t="shared" si="4"/>
        <v>2</v>
      </c>
      <c r="L12" s="30">
        <f t="shared" si="4"/>
        <v>3</v>
      </c>
      <c r="M12" s="30">
        <f t="shared" si="4"/>
        <v>2</v>
      </c>
      <c r="N12" s="30">
        <f t="shared" si="4"/>
        <v>1</v>
      </c>
      <c r="O12" s="30">
        <f t="shared" si="4"/>
        <v>2</v>
      </c>
      <c r="P12" s="30">
        <f t="shared" si="4"/>
        <v>1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2</v>
      </c>
      <c r="V12" s="30">
        <f t="shared" si="4"/>
        <v>2</v>
      </c>
      <c r="W12" s="30">
        <f>SUM(E12:V12)</f>
        <v>25</v>
      </c>
      <c r="X12" s="31">
        <f>IF(C12&gt;-50,IF(X13=TRUE,"s",SUM(E13:V13)),"z")</f>
        <v>94</v>
      </c>
      <c r="Y12" s="31">
        <f>IF(X13=TRUE,"s",SUM(N13:V13))</f>
        <v>53</v>
      </c>
      <c r="Z12" s="31">
        <f>IF(X13=TRUE,"s",SUM(Q13:W13))</f>
        <v>38</v>
      </c>
      <c r="AA12" s="31">
        <f>IF(X13=TRUE,"s",SUM(T13:V13))</f>
        <v>17</v>
      </c>
      <c r="AB12" s="31">
        <f>IF(X13=TRUE,"s",SUM(V13))</f>
        <v>3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4</v>
      </c>
      <c r="G13" s="36">
        <v>5</v>
      </c>
      <c r="H13" s="36">
        <v>5</v>
      </c>
      <c r="I13" s="36">
        <v>7</v>
      </c>
      <c r="J13" s="36">
        <v>4</v>
      </c>
      <c r="K13" s="36">
        <v>5</v>
      </c>
      <c r="L13" s="36">
        <v>3</v>
      </c>
      <c r="M13" s="36">
        <v>3</v>
      </c>
      <c r="N13" s="36">
        <v>5</v>
      </c>
      <c r="O13" s="36">
        <v>4</v>
      </c>
      <c r="P13" s="36">
        <v>6</v>
      </c>
      <c r="Q13" s="36">
        <v>8</v>
      </c>
      <c r="R13" s="36">
        <v>7</v>
      </c>
      <c r="S13" s="36">
        <v>6</v>
      </c>
      <c r="T13" s="36">
        <v>9</v>
      </c>
      <c r="U13" s="36">
        <v>5</v>
      </c>
      <c r="V13" s="36">
        <v>3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68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1</v>
      </c>
      <c r="F15" s="30">
        <f t="shared" si="6"/>
        <v>2</v>
      </c>
      <c r="G15" s="30">
        <f t="shared" si="6"/>
        <v>0</v>
      </c>
      <c r="H15" s="30">
        <f t="shared" si="6"/>
        <v>1</v>
      </c>
      <c r="I15" s="30">
        <f t="shared" si="6"/>
        <v>0</v>
      </c>
      <c r="J15" s="30">
        <f t="shared" si="6"/>
        <v>1</v>
      </c>
      <c r="K15" s="30">
        <f t="shared" si="6"/>
        <v>0</v>
      </c>
      <c r="L15" s="30">
        <f t="shared" si="6"/>
        <v>0</v>
      </c>
      <c r="M15" s="30">
        <f t="shared" si="6"/>
        <v>1</v>
      </c>
      <c r="N15" s="30">
        <f t="shared" si="6"/>
        <v>2</v>
      </c>
      <c r="O15" s="30">
        <f t="shared" si="6"/>
        <v>0</v>
      </c>
      <c r="P15" s="30">
        <f t="shared" si="6"/>
        <v>2</v>
      </c>
      <c r="Q15" s="30">
        <f t="shared" si="6"/>
        <v>0</v>
      </c>
      <c r="R15" s="30">
        <f t="shared" si="6"/>
        <v>3</v>
      </c>
      <c r="S15" s="30">
        <f t="shared" si="6"/>
        <v>2</v>
      </c>
      <c r="T15" s="30">
        <f t="shared" si="6"/>
        <v>0</v>
      </c>
      <c r="U15" s="30">
        <f t="shared" si="6"/>
        <v>0</v>
      </c>
      <c r="V15" s="30">
        <f t="shared" si="6"/>
        <v>1</v>
      </c>
      <c r="W15" s="30">
        <f>SUM(E15:V15)</f>
        <v>16</v>
      </c>
      <c r="X15" s="31">
        <f>IF(C15&gt;-50,IF(X16=TRUE,"s",SUM(E16:V16)),"z")</f>
        <v>138</v>
      </c>
      <c r="Y15" s="31">
        <f>IF(X16=TRUE,"s",SUM(N16:V16))</f>
        <v>69</v>
      </c>
      <c r="Z15" s="31">
        <f>IF(X16=TRUE,"s",SUM(Q16:W16))</f>
        <v>49</v>
      </c>
      <c r="AA15" s="31">
        <f>IF(X16=TRUE,"s",SUM(T16:V16))</f>
        <v>27</v>
      </c>
      <c r="AB15" s="31">
        <f>IF(X16=TRUE,"s",SUM(V16))</f>
        <v>6</v>
      </c>
    </row>
    <row r="16" spans="1:28" ht="12.75">
      <c r="A16" s="32"/>
      <c r="B16" s="33" t="s">
        <v>7</v>
      </c>
      <c r="C16" s="46" t="s">
        <v>7</v>
      </c>
      <c r="D16" s="35"/>
      <c r="E16" s="36">
        <v>7</v>
      </c>
      <c r="F16" s="36">
        <v>5</v>
      </c>
      <c r="G16" s="36">
        <v>10</v>
      </c>
      <c r="H16" s="36">
        <v>7</v>
      </c>
      <c r="I16" s="36">
        <v>10</v>
      </c>
      <c r="J16" s="36">
        <v>6</v>
      </c>
      <c r="K16" s="36">
        <v>10</v>
      </c>
      <c r="L16" s="36">
        <v>8</v>
      </c>
      <c r="M16" s="36">
        <v>6</v>
      </c>
      <c r="N16" s="36">
        <v>6</v>
      </c>
      <c r="O16" s="36">
        <v>8</v>
      </c>
      <c r="P16" s="36">
        <v>6</v>
      </c>
      <c r="Q16" s="36">
        <v>11</v>
      </c>
      <c r="R16" s="36">
        <v>5</v>
      </c>
      <c r="S16" s="36">
        <v>6</v>
      </c>
      <c r="T16" s="36">
        <v>10</v>
      </c>
      <c r="U16" s="36">
        <v>11</v>
      </c>
      <c r="V16" s="36">
        <v>6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76</v>
      </c>
      <c r="C18" s="29">
        <v>22.1</v>
      </c>
      <c r="D18" s="30">
        <f>IF(C18="ZK",$X$3,ROUND(SUM(C18*$A$2/$C$2-($W$2-$B$2)),0))</f>
        <v>22</v>
      </c>
      <c r="E18" s="30">
        <f aca="true" t="shared" si="8" ref="E18:V18">IF(E19="s",0,IF(E20-E19+E$2&lt;0,0,E20-E19+E$2))</f>
        <v>1</v>
      </c>
      <c r="F18" s="30">
        <f t="shared" si="8"/>
        <v>1</v>
      </c>
      <c r="G18" s="30">
        <f t="shared" si="8"/>
        <v>2</v>
      </c>
      <c r="H18" s="30">
        <f t="shared" si="8"/>
        <v>2</v>
      </c>
      <c r="I18" s="30">
        <f t="shared" si="8"/>
        <v>2</v>
      </c>
      <c r="J18" s="30">
        <f t="shared" si="8"/>
        <v>1</v>
      </c>
      <c r="K18" s="30">
        <f t="shared" si="8"/>
        <v>0</v>
      </c>
      <c r="L18" s="30">
        <f t="shared" si="8"/>
        <v>0</v>
      </c>
      <c r="M18" s="30">
        <f t="shared" si="8"/>
        <v>2</v>
      </c>
      <c r="N18" s="30">
        <f t="shared" si="8"/>
        <v>2</v>
      </c>
      <c r="O18" s="30">
        <f t="shared" si="8"/>
        <v>2</v>
      </c>
      <c r="P18" s="30">
        <f t="shared" si="8"/>
        <v>2</v>
      </c>
      <c r="Q18" s="30">
        <f t="shared" si="8"/>
        <v>1</v>
      </c>
      <c r="R18" s="30">
        <f t="shared" si="8"/>
        <v>1</v>
      </c>
      <c r="S18" s="30">
        <f t="shared" si="8"/>
        <v>2</v>
      </c>
      <c r="T18" s="30">
        <f t="shared" si="8"/>
        <v>1</v>
      </c>
      <c r="U18" s="30">
        <f t="shared" si="8"/>
        <v>2</v>
      </c>
      <c r="V18" s="30">
        <f t="shared" si="8"/>
        <v>2</v>
      </c>
      <c r="W18" s="30">
        <f>SUM(E18:V18)</f>
        <v>26</v>
      </c>
      <c r="X18" s="31">
        <f>IF(C18&gt;-50,IF(X19=TRUE,"s",SUM(E19:V19)),"z")</f>
        <v>106</v>
      </c>
      <c r="Y18" s="31">
        <f>IF(X19=TRUE,"s",SUM(N19:V19))</f>
        <v>51</v>
      </c>
      <c r="Z18" s="31">
        <f>IF(X19=TRUE,"s",SUM(Q19:W19))</f>
        <v>36</v>
      </c>
      <c r="AA18" s="31">
        <f>IF(X19=TRUE,"s",SUM(T19:V19))</f>
        <v>17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6</v>
      </c>
      <c r="F19" s="36">
        <v>5</v>
      </c>
      <c r="G19" s="36">
        <v>6</v>
      </c>
      <c r="H19" s="36">
        <v>6</v>
      </c>
      <c r="I19" s="36">
        <v>6</v>
      </c>
      <c r="J19" s="36">
        <v>5</v>
      </c>
      <c r="K19" s="36">
        <v>8</v>
      </c>
      <c r="L19" s="36">
        <v>9</v>
      </c>
      <c r="M19" s="36">
        <v>4</v>
      </c>
      <c r="N19" s="36">
        <v>5</v>
      </c>
      <c r="O19" s="36">
        <v>5</v>
      </c>
      <c r="P19" s="36">
        <v>5</v>
      </c>
      <c r="Q19" s="36">
        <v>7</v>
      </c>
      <c r="R19" s="36">
        <v>7</v>
      </c>
      <c r="S19" s="36">
        <v>5</v>
      </c>
      <c r="T19" s="36">
        <v>7</v>
      </c>
      <c r="U19" s="36">
        <v>6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4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3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77</v>
      </c>
      <c r="C21" s="29">
        <v>25.5</v>
      </c>
      <c r="D21" s="30">
        <f>IF(C21="ZK",$X$3,ROUND(SUM(C21*$A$2/$C$2-($W$2-$B$2)),0))</f>
        <v>25</v>
      </c>
      <c r="E21" s="30">
        <f aca="true" t="shared" si="10" ref="E21:V21">IF(E22="s",0,IF(E23-E22+E$2&lt;0,0,E23-E22+E$2))</f>
        <v>2</v>
      </c>
      <c r="F21" s="30">
        <f t="shared" si="10"/>
        <v>3</v>
      </c>
      <c r="G21" s="30">
        <f t="shared" si="10"/>
        <v>0</v>
      </c>
      <c r="H21" s="30">
        <f t="shared" si="10"/>
        <v>1</v>
      </c>
      <c r="I21" s="30">
        <f t="shared" si="10"/>
        <v>0</v>
      </c>
      <c r="J21" s="30">
        <f t="shared" si="10"/>
        <v>2</v>
      </c>
      <c r="K21" s="30">
        <f t="shared" si="10"/>
        <v>0</v>
      </c>
      <c r="L21" s="30">
        <f t="shared" si="10"/>
        <v>0</v>
      </c>
      <c r="M21" s="30">
        <f t="shared" si="10"/>
        <v>3</v>
      </c>
      <c r="N21" s="30">
        <f t="shared" si="10"/>
        <v>2</v>
      </c>
      <c r="O21" s="30">
        <f t="shared" si="10"/>
        <v>0</v>
      </c>
      <c r="P21" s="30">
        <f t="shared" si="10"/>
        <v>1</v>
      </c>
      <c r="Q21" s="30">
        <f t="shared" si="10"/>
        <v>2</v>
      </c>
      <c r="R21" s="30">
        <f t="shared" si="10"/>
        <v>3</v>
      </c>
      <c r="S21" s="30">
        <f t="shared" si="10"/>
        <v>1</v>
      </c>
      <c r="T21" s="30">
        <f t="shared" si="10"/>
        <v>2</v>
      </c>
      <c r="U21" s="30">
        <f t="shared" si="10"/>
        <v>3</v>
      </c>
      <c r="V21" s="30">
        <f t="shared" si="10"/>
        <v>1</v>
      </c>
      <c r="W21" s="30">
        <f>SUM(E21:V21)</f>
        <v>26</v>
      </c>
      <c r="X21" s="31">
        <f>IF(C21&gt;-50,IF(X22=TRUE,"s",SUM(E22:V22)),"z")</f>
        <v>109</v>
      </c>
      <c r="Y21" s="31">
        <f>IF(X22=TRUE,"s",SUM(N22:V22))</f>
        <v>53</v>
      </c>
      <c r="Z21" s="31">
        <f>IF(X22=TRUE,"s",SUM(Q22:W22))</f>
        <v>34</v>
      </c>
      <c r="AA21" s="31">
        <f>IF(X22=TRUE,"s",SUM(T22:V22))</f>
        <v>17</v>
      </c>
      <c r="AB21" s="31">
        <f>IF(X22=TRUE,"s",SUM(V22))</f>
        <v>5</v>
      </c>
    </row>
    <row r="22" spans="1:28" ht="12.75">
      <c r="A22" s="32"/>
      <c r="B22" s="33" t="s">
        <v>7</v>
      </c>
      <c r="C22" s="34"/>
      <c r="D22" s="35"/>
      <c r="E22" s="36">
        <v>5</v>
      </c>
      <c r="F22" s="36">
        <v>4</v>
      </c>
      <c r="G22" s="36">
        <v>8</v>
      </c>
      <c r="H22" s="36">
        <v>7</v>
      </c>
      <c r="I22" s="36">
        <v>9</v>
      </c>
      <c r="J22" s="36">
        <v>4</v>
      </c>
      <c r="K22" s="36">
        <v>9</v>
      </c>
      <c r="L22" s="36">
        <v>7</v>
      </c>
      <c r="M22" s="36">
        <v>3</v>
      </c>
      <c r="N22" s="36">
        <v>5</v>
      </c>
      <c r="O22" s="36">
        <v>8</v>
      </c>
      <c r="P22" s="36">
        <v>6</v>
      </c>
      <c r="Q22" s="36">
        <v>6</v>
      </c>
      <c r="R22" s="36">
        <v>5</v>
      </c>
      <c r="S22" s="36">
        <v>6</v>
      </c>
      <c r="T22" s="36">
        <v>7</v>
      </c>
      <c r="U22" s="36">
        <v>5</v>
      </c>
      <c r="V22" s="36">
        <v>5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4</v>
      </c>
      <c r="G23" s="43">
        <f t="shared" si="11"/>
        <v>3</v>
      </c>
      <c r="H23" s="43">
        <f t="shared" si="11"/>
        <v>4</v>
      </c>
      <c r="I23" s="43">
        <f t="shared" si="11"/>
        <v>4</v>
      </c>
      <c r="J23" s="43">
        <f t="shared" si="11"/>
        <v>3</v>
      </c>
      <c r="K23" s="43">
        <f t="shared" si="11"/>
        <v>4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4</v>
      </c>
      <c r="S23" s="43">
        <f t="shared" si="11"/>
        <v>3</v>
      </c>
      <c r="T23" s="43">
        <f t="shared" si="11"/>
        <v>4</v>
      </c>
      <c r="U23" s="43">
        <f t="shared" si="11"/>
        <v>4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8" t="s">
        <v>18</v>
      </c>
      <c r="B26" s="138"/>
      <c r="C26" s="139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8"/>
      <c r="B27" s="138"/>
      <c r="C27" s="139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7</v>
      </c>
      <c r="F28" s="36">
        <v>4</v>
      </c>
      <c r="G28" s="36">
        <v>8</v>
      </c>
      <c r="H28" s="36">
        <v>4</v>
      </c>
      <c r="I28" s="36">
        <v>9</v>
      </c>
      <c r="J28" s="36">
        <v>4</v>
      </c>
      <c r="K28" s="36">
        <v>8</v>
      </c>
      <c r="L28" s="36">
        <v>7</v>
      </c>
      <c r="M28" s="36">
        <v>7</v>
      </c>
      <c r="N28" s="36">
        <v>5</v>
      </c>
      <c r="O28" s="36">
        <v>8</v>
      </c>
      <c r="P28" s="36">
        <v>4</v>
      </c>
      <c r="Q28" s="36">
        <v>8</v>
      </c>
      <c r="R28" s="36">
        <v>5</v>
      </c>
      <c r="S28" s="36">
        <v>4</v>
      </c>
      <c r="T28" s="36">
        <v>6</v>
      </c>
      <c r="U28" s="36">
        <v>8</v>
      </c>
      <c r="V28" s="36">
        <v>5</v>
      </c>
      <c r="W28" s="56">
        <f aca="true" t="shared" si="12" ref="W28:W33">SUM(E28:V28)</f>
        <v>111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Špok Ladislav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8" t="s">
        <v>23</v>
      </c>
      <c r="B33" s="138"/>
      <c r="C33" s="138"/>
      <c r="D33" s="58"/>
      <c r="E33" s="62">
        <f aca="true" t="shared" si="13" ref="E33:V33">MIN(E28:E32)</f>
        <v>7</v>
      </c>
      <c r="F33" s="62">
        <f t="shared" si="13"/>
        <v>4</v>
      </c>
      <c r="G33" s="62">
        <f t="shared" si="13"/>
        <v>8</v>
      </c>
      <c r="H33" s="62">
        <f t="shared" si="13"/>
        <v>4</v>
      </c>
      <c r="I33" s="62">
        <f t="shared" si="13"/>
        <v>9</v>
      </c>
      <c r="J33" s="62">
        <f t="shared" si="13"/>
        <v>4</v>
      </c>
      <c r="K33" s="62">
        <f t="shared" si="13"/>
        <v>8</v>
      </c>
      <c r="L33" s="62">
        <f t="shared" si="13"/>
        <v>7</v>
      </c>
      <c r="M33" s="62">
        <f t="shared" si="13"/>
        <v>7</v>
      </c>
      <c r="N33" s="62">
        <f t="shared" si="13"/>
        <v>5</v>
      </c>
      <c r="O33" s="62">
        <f t="shared" si="13"/>
        <v>8</v>
      </c>
      <c r="P33" s="62">
        <f t="shared" si="13"/>
        <v>4</v>
      </c>
      <c r="Q33" s="62">
        <f t="shared" si="13"/>
        <v>8</v>
      </c>
      <c r="R33" s="62">
        <f t="shared" si="13"/>
        <v>5</v>
      </c>
      <c r="S33" s="62">
        <f t="shared" si="13"/>
        <v>4</v>
      </c>
      <c r="T33" s="62">
        <f t="shared" si="13"/>
        <v>6</v>
      </c>
      <c r="U33" s="62">
        <f t="shared" si="13"/>
        <v>8</v>
      </c>
      <c r="V33" s="62">
        <f t="shared" si="13"/>
        <v>5</v>
      </c>
      <c r="W33" s="60">
        <f t="shared" si="12"/>
        <v>111</v>
      </c>
    </row>
    <row r="36" spans="1:23" ht="13.5" thickBot="1">
      <c r="A36" s="138" t="s">
        <v>18</v>
      </c>
      <c r="B36" s="138"/>
      <c r="C36" s="139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8"/>
      <c r="B37" s="138"/>
      <c r="C37" s="139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7</v>
      </c>
      <c r="F38" s="36">
        <v>6</v>
      </c>
      <c r="G38" s="36">
        <v>7</v>
      </c>
      <c r="H38" s="36">
        <v>7</v>
      </c>
      <c r="I38" s="36">
        <v>8</v>
      </c>
      <c r="J38" s="36">
        <v>4</v>
      </c>
      <c r="K38" s="36">
        <v>7</v>
      </c>
      <c r="L38" s="36">
        <v>6</v>
      </c>
      <c r="M38" s="36">
        <v>5</v>
      </c>
      <c r="N38" s="36">
        <v>6</v>
      </c>
      <c r="O38" s="36">
        <v>5</v>
      </c>
      <c r="P38" s="36">
        <v>6</v>
      </c>
      <c r="Q38" s="36">
        <v>9</v>
      </c>
      <c r="R38" s="36">
        <v>7</v>
      </c>
      <c r="S38" s="36">
        <v>4</v>
      </c>
      <c r="T38" s="36">
        <v>5</v>
      </c>
      <c r="U38" s="36">
        <v>11</v>
      </c>
      <c r="V38" s="36">
        <v>7</v>
      </c>
      <c r="W38" s="56">
        <f aca="true" t="shared" si="14" ref="W38:W43">SUM(E38:V38)</f>
        <v>117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Gnap Igor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40" t="s">
        <v>23</v>
      </c>
      <c r="B43" s="140"/>
      <c r="C43" s="140"/>
      <c r="D43" s="61"/>
      <c r="E43" s="62">
        <f aca="true" t="shared" si="15" ref="E43:V43">MIN(E38:E42)</f>
        <v>7</v>
      </c>
      <c r="F43" s="62">
        <f t="shared" si="15"/>
        <v>6</v>
      </c>
      <c r="G43" s="62">
        <f t="shared" si="15"/>
        <v>7</v>
      </c>
      <c r="H43" s="62">
        <f t="shared" si="15"/>
        <v>7</v>
      </c>
      <c r="I43" s="62">
        <f t="shared" si="15"/>
        <v>8</v>
      </c>
      <c r="J43" s="62">
        <f t="shared" si="15"/>
        <v>4</v>
      </c>
      <c r="K43" s="62">
        <f t="shared" si="15"/>
        <v>7</v>
      </c>
      <c r="L43" s="62">
        <f t="shared" si="15"/>
        <v>6</v>
      </c>
      <c r="M43" s="62">
        <f t="shared" si="15"/>
        <v>5</v>
      </c>
      <c r="N43" s="62">
        <f t="shared" si="15"/>
        <v>6</v>
      </c>
      <c r="O43" s="62">
        <f t="shared" si="15"/>
        <v>5</v>
      </c>
      <c r="P43" s="62">
        <f t="shared" si="15"/>
        <v>6</v>
      </c>
      <c r="Q43" s="62">
        <f t="shared" si="15"/>
        <v>9</v>
      </c>
      <c r="R43" s="62">
        <f t="shared" si="15"/>
        <v>7</v>
      </c>
      <c r="S43" s="62">
        <f t="shared" si="15"/>
        <v>4</v>
      </c>
      <c r="T43" s="62">
        <f t="shared" si="15"/>
        <v>5</v>
      </c>
      <c r="U43" s="62">
        <f t="shared" si="15"/>
        <v>11</v>
      </c>
      <c r="V43" s="62">
        <f t="shared" si="15"/>
        <v>7</v>
      </c>
      <c r="W43" s="60">
        <f t="shared" si="14"/>
        <v>117</v>
      </c>
    </row>
    <row r="46" spans="1:23" ht="13.5" thickBot="1">
      <c r="A46" s="138" t="s">
        <v>18</v>
      </c>
      <c r="B46" s="138"/>
      <c r="C46" s="139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8"/>
      <c r="B47" s="138"/>
      <c r="C47" s="139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4</v>
      </c>
      <c r="F48" s="36">
        <v>3</v>
      </c>
      <c r="G48" s="36">
        <v>7</v>
      </c>
      <c r="H48" s="36">
        <v>4</v>
      </c>
      <c r="I48" s="36">
        <v>6</v>
      </c>
      <c r="J48" s="36">
        <v>4</v>
      </c>
      <c r="K48" s="36">
        <v>6</v>
      </c>
      <c r="L48" s="36">
        <v>5</v>
      </c>
      <c r="M48" s="36">
        <v>4</v>
      </c>
      <c r="N48" s="36">
        <v>5</v>
      </c>
      <c r="O48" s="36">
        <v>5</v>
      </c>
      <c r="P48" s="36">
        <v>5</v>
      </c>
      <c r="Q48" s="36">
        <v>7</v>
      </c>
      <c r="R48" s="36">
        <v>5</v>
      </c>
      <c r="S48" s="36">
        <v>4</v>
      </c>
      <c r="T48" s="36">
        <v>6</v>
      </c>
      <c r="U48" s="36">
        <v>4</v>
      </c>
      <c r="V48" s="36">
        <v>3</v>
      </c>
      <c r="W48" s="56">
        <f aca="true" t="shared" si="16" ref="W48:W53">SUM(E48:V48)</f>
        <v>87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4</v>
      </c>
      <c r="G49" s="36">
        <v>5</v>
      </c>
      <c r="H49" s="36">
        <v>5</v>
      </c>
      <c r="I49" s="36">
        <v>7</v>
      </c>
      <c r="J49" s="36">
        <v>4</v>
      </c>
      <c r="K49" s="36">
        <v>5</v>
      </c>
      <c r="L49" s="36">
        <v>3</v>
      </c>
      <c r="M49" s="36">
        <v>3</v>
      </c>
      <c r="N49" s="36">
        <v>5</v>
      </c>
      <c r="O49" s="36">
        <v>4</v>
      </c>
      <c r="P49" s="36">
        <v>6</v>
      </c>
      <c r="Q49" s="36">
        <v>8</v>
      </c>
      <c r="R49" s="36">
        <v>7</v>
      </c>
      <c r="S49" s="36">
        <v>6</v>
      </c>
      <c r="T49" s="36">
        <v>9</v>
      </c>
      <c r="U49" s="36">
        <v>5</v>
      </c>
      <c r="V49" s="36">
        <v>3</v>
      </c>
      <c r="W49" s="56">
        <f t="shared" si="16"/>
        <v>94</v>
      </c>
    </row>
    <row r="50" spans="1:23" ht="12.75">
      <c r="A50" s="53" t="s">
        <v>7</v>
      </c>
      <c r="B50" s="77" t="str">
        <f>B12</f>
        <v>Remunda Dalimil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40" t="s">
        <v>23</v>
      </c>
      <c r="B53" s="140"/>
      <c r="C53" s="140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6</v>
      </c>
      <c r="J53" s="62">
        <f t="shared" si="17"/>
        <v>4</v>
      </c>
      <c r="K53" s="62">
        <f t="shared" si="17"/>
        <v>5</v>
      </c>
      <c r="L53" s="62">
        <f t="shared" si="17"/>
        <v>3</v>
      </c>
      <c r="M53" s="62">
        <f t="shared" si="17"/>
        <v>3</v>
      </c>
      <c r="N53" s="62">
        <f t="shared" si="17"/>
        <v>5</v>
      </c>
      <c r="O53" s="62">
        <f t="shared" si="17"/>
        <v>4</v>
      </c>
      <c r="P53" s="62">
        <f t="shared" si="17"/>
        <v>5</v>
      </c>
      <c r="Q53" s="62">
        <f t="shared" si="17"/>
        <v>7</v>
      </c>
      <c r="R53" s="62">
        <f t="shared" si="17"/>
        <v>5</v>
      </c>
      <c r="S53" s="62">
        <f t="shared" si="17"/>
        <v>4</v>
      </c>
      <c r="T53" s="62">
        <f t="shared" si="17"/>
        <v>6</v>
      </c>
      <c r="U53" s="62">
        <f t="shared" si="17"/>
        <v>4</v>
      </c>
      <c r="V53" s="62">
        <f t="shared" si="17"/>
        <v>3</v>
      </c>
      <c r="W53" s="60">
        <f t="shared" si="16"/>
        <v>80</v>
      </c>
    </row>
    <row r="56" spans="1:23" ht="13.5" thickBot="1">
      <c r="A56" s="138" t="s">
        <v>18</v>
      </c>
      <c r="B56" s="138"/>
      <c r="C56" s="139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8"/>
      <c r="B57" s="138"/>
      <c r="C57" s="139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>
        <v>7</v>
      </c>
      <c r="F59" s="36">
        <v>5</v>
      </c>
      <c r="G59" s="36">
        <v>10</v>
      </c>
      <c r="H59" s="36">
        <v>7</v>
      </c>
      <c r="I59" s="36">
        <v>10</v>
      </c>
      <c r="J59" s="36">
        <v>6</v>
      </c>
      <c r="K59" s="36">
        <v>10</v>
      </c>
      <c r="L59" s="36">
        <v>8</v>
      </c>
      <c r="M59" s="36">
        <v>6</v>
      </c>
      <c r="N59" s="36">
        <v>6</v>
      </c>
      <c r="O59" s="36">
        <v>8</v>
      </c>
      <c r="P59" s="36">
        <v>6</v>
      </c>
      <c r="Q59" s="36">
        <v>11</v>
      </c>
      <c r="R59" s="36">
        <v>5</v>
      </c>
      <c r="S59" s="36">
        <v>6</v>
      </c>
      <c r="T59" s="36">
        <v>10</v>
      </c>
      <c r="U59" s="36">
        <v>11</v>
      </c>
      <c r="V59" s="36">
        <v>6</v>
      </c>
      <c r="W59" s="56">
        <f t="shared" si="18"/>
        <v>138</v>
      </c>
    </row>
    <row r="60" spans="1:23" ht="12.75">
      <c r="A60" s="53" t="s">
        <v>7</v>
      </c>
      <c r="B60" s="77" t="str">
        <f>B15</f>
        <v>Ovari Peter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8" t="s">
        <v>23</v>
      </c>
      <c r="B63" s="138"/>
      <c r="C63" s="138"/>
      <c r="D63" s="58"/>
      <c r="E63" s="59">
        <f aca="true" t="shared" si="19" ref="E63:V63">MIN(E58:E62)</f>
        <v>7</v>
      </c>
      <c r="F63" s="59">
        <f t="shared" si="19"/>
        <v>5</v>
      </c>
      <c r="G63" s="59">
        <f t="shared" si="19"/>
        <v>10</v>
      </c>
      <c r="H63" s="59">
        <f t="shared" si="19"/>
        <v>7</v>
      </c>
      <c r="I63" s="59">
        <f t="shared" si="19"/>
        <v>10</v>
      </c>
      <c r="J63" s="59">
        <f t="shared" si="19"/>
        <v>6</v>
      </c>
      <c r="K63" s="59">
        <f t="shared" si="19"/>
        <v>10</v>
      </c>
      <c r="L63" s="59">
        <f t="shared" si="19"/>
        <v>8</v>
      </c>
      <c r="M63" s="59">
        <f t="shared" si="19"/>
        <v>6</v>
      </c>
      <c r="N63" s="59">
        <f t="shared" si="19"/>
        <v>6</v>
      </c>
      <c r="O63" s="59">
        <f t="shared" si="19"/>
        <v>8</v>
      </c>
      <c r="P63" s="59">
        <f t="shared" si="19"/>
        <v>6</v>
      </c>
      <c r="Q63" s="59">
        <f t="shared" si="19"/>
        <v>11</v>
      </c>
      <c r="R63" s="59">
        <f t="shared" si="19"/>
        <v>5</v>
      </c>
      <c r="S63" s="59">
        <f t="shared" si="19"/>
        <v>6</v>
      </c>
      <c r="T63" s="59">
        <f t="shared" si="19"/>
        <v>10</v>
      </c>
      <c r="U63" s="59">
        <f t="shared" si="19"/>
        <v>11</v>
      </c>
      <c r="V63" s="59">
        <f t="shared" si="19"/>
        <v>6</v>
      </c>
      <c r="W63" s="60">
        <f t="shared" si="18"/>
        <v>138</v>
      </c>
    </row>
    <row r="65" ht="13.5" thickBot="1">
      <c r="AE65" s="5" t="s">
        <v>7</v>
      </c>
    </row>
    <row r="66" spans="1:23" ht="13.5" thickBot="1">
      <c r="A66" s="138" t="s">
        <v>18</v>
      </c>
      <c r="B66" s="138"/>
      <c r="C66" s="139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8"/>
      <c r="B67" s="138"/>
      <c r="C67" s="139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5</v>
      </c>
      <c r="G69" s="36">
        <v>6</v>
      </c>
      <c r="H69" s="36">
        <v>6</v>
      </c>
      <c r="I69" s="36">
        <v>6</v>
      </c>
      <c r="J69" s="36">
        <v>5</v>
      </c>
      <c r="K69" s="36">
        <v>8</v>
      </c>
      <c r="L69" s="36">
        <v>9</v>
      </c>
      <c r="M69" s="36">
        <v>4</v>
      </c>
      <c r="N69" s="36">
        <v>5</v>
      </c>
      <c r="O69" s="36">
        <v>5</v>
      </c>
      <c r="P69" s="36">
        <v>5</v>
      </c>
      <c r="Q69" s="36">
        <v>7</v>
      </c>
      <c r="R69" s="36">
        <v>7</v>
      </c>
      <c r="S69" s="36">
        <v>5</v>
      </c>
      <c r="T69" s="36">
        <v>7</v>
      </c>
      <c r="U69" s="36">
        <v>6</v>
      </c>
      <c r="V69" s="36">
        <v>4</v>
      </c>
      <c r="W69" s="56">
        <f t="shared" si="20"/>
        <v>106</v>
      </c>
      <c r="AB69" s="5" t="s">
        <v>7</v>
      </c>
    </row>
    <row r="70" spans="1:23" ht="12.75">
      <c r="A70" s="53" t="s">
        <v>7</v>
      </c>
      <c r="B70" s="77" t="str">
        <f>B18</f>
        <v>Markó Tibor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8" t="s">
        <v>23</v>
      </c>
      <c r="B73" s="138"/>
      <c r="C73" s="138"/>
      <c r="D73" s="58"/>
      <c r="E73" s="59">
        <f>MIN(E68:E72)</f>
        <v>6</v>
      </c>
      <c r="F73" s="59">
        <f aca="true" t="shared" si="21" ref="F73:V73">MIN(F68:F72)</f>
        <v>5</v>
      </c>
      <c r="G73" s="59">
        <f t="shared" si="21"/>
        <v>6</v>
      </c>
      <c r="H73" s="59">
        <f t="shared" si="21"/>
        <v>6</v>
      </c>
      <c r="I73" s="59">
        <f t="shared" si="21"/>
        <v>6</v>
      </c>
      <c r="J73" s="59">
        <f t="shared" si="21"/>
        <v>5</v>
      </c>
      <c r="K73" s="59">
        <f t="shared" si="21"/>
        <v>8</v>
      </c>
      <c r="L73" s="59">
        <f t="shared" si="21"/>
        <v>9</v>
      </c>
      <c r="M73" s="59">
        <f t="shared" si="21"/>
        <v>4</v>
      </c>
      <c r="N73" s="59">
        <f t="shared" si="21"/>
        <v>5</v>
      </c>
      <c r="O73" s="59">
        <f t="shared" si="21"/>
        <v>5</v>
      </c>
      <c r="P73" s="59">
        <f t="shared" si="21"/>
        <v>5</v>
      </c>
      <c r="Q73" s="59">
        <f t="shared" si="21"/>
        <v>7</v>
      </c>
      <c r="R73" s="59">
        <f t="shared" si="21"/>
        <v>7</v>
      </c>
      <c r="S73" s="59">
        <f t="shared" si="21"/>
        <v>5</v>
      </c>
      <c r="T73" s="59">
        <f t="shared" si="21"/>
        <v>7</v>
      </c>
      <c r="U73" s="59">
        <f t="shared" si="21"/>
        <v>6</v>
      </c>
      <c r="V73" s="59">
        <f t="shared" si="21"/>
        <v>4</v>
      </c>
      <c r="W73" s="60">
        <f t="shared" si="20"/>
        <v>106</v>
      </c>
      <c r="AH73" s="5" t="s">
        <v>7</v>
      </c>
    </row>
    <row r="76" spans="1:23" ht="13.5" thickBot="1">
      <c r="A76" s="138" t="s">
        <v>18</v>
      </c>
      <c r="B76" s="138"/>
      <c r="C76" s="139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8"/>
      <c r="B77" s="138"/>
      <c r="C77" s="139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5</v>
      </c>
      <c r="F78" s="36">
        <v>4</v>
      </c>
      <c r="G78" s="36">
        <v>6</v>
      </c>
      <c r="H78" s="36">
        <v>5</v>
      </c>
      <c r="I78" s="36">
        <v>6</v>
      </c>
      <c r="J78" s="36">
        <v>6</v>
      </c>
      <c r="K78" s="36">
        <v>7</v>
      </c>
      <c r="L78" s="36">
        <v>7</v>
      </c>
      <c r="M78" s="36">
        <v>3</v>
      </c>
      <c r="N78" s="36">
        <v>5</v>
      </c>
      <c r="O78" s="36">
        <v>8</v>
      </c>
      <c r="P78" s="36">
        <v>6</v>
      </c>
      <c r="Q78" s="36">
        <v>9</v>
      </c>
      <c r="R78" s="36">
        <v>7</v>
      </c>
      <c r="S78" s="36">
        <v>5</v>
      </c>
      <c r="T78" s="36">
        <v>8</v>
      </c>
      <c r="U78" s="36">
        <v>7</v>
      </c>
      <c r="V78" s="36">
        <v>3</v>
      </c>
      <c r="W78" s="56">
        <f aca="true" t="shared" si="22" ref="W78:W83">SUM(E78:V78)</f>
        <v>107</v>
      </c>
    </row>
    <row r="79" spans="1:23" ht="12.75">
      <c r="A79" s="53"/>
      <c r="B79" s="53"/>
      <c r="C79" s="54">
        <v>2</v>
      </c>
      <c r="D79" s="55"/>
      <c r="E79" s="36">
        <v>5</v>
      </c>
      <c r="F79" s="36">
        <v>4</v>
      </c>
      <c r="G79" s="36">
        <v>8</v>
      </c>
      <c r="H79" s="36">
        <v>7</v>
      </c>
      <c r="I79" s="36">
        <v>9</v>
      </c>
      <c r="J79" s="36">
        <v>4</v>
      </c>
      <c r="K79" s="36">
        <v>9</v>
      </c>
      <c r="L79" s="36">
        <v>7</v>
      </c>
      <c r="M79" s="36">
        <v>3</v>
      </c>
      <c r="N79" s="36">
        <v>5</v>
      </c>
      <c r="O79" s="36">
        <v>8</v>
      </c>
      <c r="P79" s="36">
        <v>6</v>
      </c>
      <c r="Q79" s="36">
        <v>6</v>
      </c>
      <c r="R79" s="36">
        <v>5</v>
      </c>
      <c r="S79" s="36">
        <v>6</v>
      </c>
      <c r="T79" s="36">
        <v>7</v>
      </c>
      <c r="U79" s="36">
        <v>5</v>
      </c>
      <c r="V79" s="36">
        <v>5</v>
      </c>
      <c r="W79" s="56">
        <f t="shared" si="22"/>
        <v>109</v>
      </c>
    </row>
    <row r="80" spans="1:23" ht="12.75">
      <c r="A80" s="53" t="s">
        <v>7</v>
      </c>
      <c r="B80" s="77" t="str">
        <f>B21</f>
        <v>Špaček Petr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8" t="s">
        <v>23</v>
      </c>
      <c r="B83" s="138"/>
      <c r="C83" s="138"/>
      <c r="D83" s="58"/>
      <c r="E83" s="59">
        <f aca="true" t="shared" si="23" ref="E83:V83">MIN(E78:E82)</f>
        <v>5</v>
      </c>
      <c r="F83" s="59">
        <f t="shared" si="23"/>
        <v>4</v>
      </c>
      <c r="G83" s="59">
        <f t="shared" si="23"/>
        <v>6</v>
      </c>
      <c r="H83" s="59">
        <f t="shared" si="23"/>
        <v>5</v>
      </c>
      <c r="I83" s="59">
        <f t="shared" si="23"/>
        <v>6</v>
      </c>
      <c r="J83" s="59">
        <f t="shared" si="23"/>
        <v>4</v>
      </c>
      <c r="K83" s="59">
        <f t="shared" si="23"/>
        <v>7</v>
      </c>
      <c r="L83" s="59">
        <f t="shared" si="23"/>
        <v>7</v>
      </c>
      <c r="M83" s="59">
        <f t="shared" si="23"/>
        <v>3</v>
      </c>
      <c r="N83" s="59">
        <f t="shared" si="23"/>
        <v>5</v>
      </c>
      <c r="O83" s="59">
        <f t="shared" si="23"/>
        <v>8</v>
      </c>
      <c r="P83" s="59">
        <f t="shared" si="23"/>
        <v>6</v>
      </c>
      <c r="Q83" s="59">
        <f t="shared" si="23"/>
        <v>6</v>
      </c>
      <c r="R83" s="59">
        <f t="shared" si="23"/>
        <v>5</v>
      </c>
      <c r="S83" s="59">
        <f t="shared" si="23"/>
        <v>5</v>
      </c>
      <c r="T83" s="59">
        <f t="shared" si="23"/>
        <v>7</v>
      </c>
      <c r="U83" s="59">
        <f t="shared" si="23"/>
        <v>5</v>
      </c>
      <c r="V83" s="59">
        <f t="shared" si="23"/>
        <v>3</v>
      </c>
      <c r="W83" s="60">
        <f t="shared" si="22"/>
        <v>97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2" t="s">
        <v>24</v>
      </c>
      <c r="B88" s="133" t="s">
        <v>25</v>
      </c>
      <c r="C88" s="133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2"/>
      <c r="B89" s="133"/>
      <c r="C89" s="133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4" t="str">
        <f>B30</f>
        <v>Špok Ladislav</v>
      </c>
      <c r="C90" s="134"/>
      <c r="D90" s="135" t="s">
        <v>26</v>
      </c>
      <c r="E90" s="105">
        <f aca="true" t="shared" si="24" ref="E90:V90">E33</f>
        <v>7</v>
      </c>
      <c r="F90" s="71">
        <f t="shared" si="24"/>
        <v>4</v>
      </c>
      <c r="G90" s="71">
        <f t="shared" si="24"/>
        <v>8</v>
      </c>
      <c r="H90" s="71">
        <f t="shared" si="24"/>
        <v>4</v>
      </c>
      <c r="I90" s="71">
        <f t="shared" si="24"/>
        <v>9</v>
      </c>
      <c r="J90" s="71">
        <f t="shared" si="24"/>
        <v>4</v>
      </c>
      <c r="K90" s="71">
        <f t="shared" si="24"/>
        <v>8</v>
      </c>
      <c r="L90" s="71">
        <f t="shared" si="24"/>
        <v>7</v>
      </c>
      <c r="M90" s="71">
        <f t="shared" si="24"/>
        <v>7</v>
      </c>
      <c r="N90" s="71">
        <f t="shared" si="24"/>
        <v>5</v>
      </c>
      <c r="O90" s="71">
        <f t="shared" si="24"/>
        <v>8</v>
      </c>
      <c r="P90" s="71">
        <f t="shared" si="24"/>
        <v>4</v>
      </c>
      <c r="Q90" s="71">
        <f t="shared" si="24"/>
        <v>8</v>
      </c>
      <c r="R90" s="71">
        <f t="shared" si="24"/>
        <v>5</v>
      </c>
      <c r="S90" s="71">
        <f t="shared" si="24"/>
        <v>4</v>
      </c>
      <c r="T90" s="71">
        <f t="shared" si="24"/>
        <v>6</v>
      </c>
      <c r="U90" s="71">
        <f t="shared" si="24"/>
        <v>8</v>
      </c>
      <c r="V90" s="106">
        <f t="shared" si="24"/>
        <v>5</v>
      </c>
      <c r="W90" s="56">
        <f aca="true" t="shared" si="25" ref="W90:W95">SUM(E90:V90)</f>
        <v>111</v>
      </c>
    </row>
    <row r="91" spans="1:23" ht="13.5" thickBot="1">
      <c r="A91" s="72">
        <v>2</v>
      </c>
      <c r="B91" s="136" t="str">
        <f>B40</f>
        <v>Gnap Igor</v>
      </c>
      <c r="C91" s="136"/>
      <c r="D91" s="135"/>
      <c r="E91" s="103">
        <f>E43</f>
        <v>7</v>
      </c>
      <c r="F91" s="65">
        <f aca="true" t="shared" si="26" ref="F91:V91">F43</f>
        <v>6</v>
      </c>
      <c r="G91" s="65">
        <f t="shared" si="26"/>
        <v>7</v>
      </c>
      <c r="H91" s="65">
        <f t="shared" si="26"/>
        <v>7</v>
      </c>
      <c r="I91" s="65">
        <f t="shared" si="26"/>
        <v>8</v>
      </c>
      <c r="J91" s="65">
        <f t="shared" si="26"/>
        <v>4</v>
      </c>
      <c r="K91" s="65">
        <f t="shared" si="26"/>
        <v>7</v>
      </c>
      <c r="L91" s="65">
        <f t="shared" si="26"/>
        <v>6</v>
      </c>
      <c r="M91" s="65">
        <f t="shared" si="26"/>
        <v>5</v>
      </c>
      <c r="N91" s="65">
        <f t="shared" si="26"/>
        <v>6</v>
      </c>
      <c r="O91" s="65">
        <f t="shared" si="26"/>
        <v>5</v>
      </c>
      <c r="P91" s="65">
        <f t="shared" si="26"/>
        <v>6</v>
      </c>
      <c r="Q91" s="65">
        <f t="shared" si="26"/>
        <v>9</v>
      </c>
      <c r="R91" s="65">
        <f t="shared" si="26"/>
        <v>7</v>
      </c>
      <c r="S91" s="65">
        <f t="shared" si="26"/>
        <v>4</v>
      </c>
      <c r="T91" s="65">
        <f t="shared" si="26"/>
        <v>5</v>
      </c>
      <c r="U91" s="65">
        <f t="shared" si="26"/>
        <v>11</v>
      </c>
      <c r="V91" s="104">
        <f t="shared" si="26"/>
        <v>7</v>
      </c>
      <c r="W91" s="56">
        <f t="shared" si="25"/>
        <v>117</v>
      </c>
    </row>
    <row r="92" spans="1:23" ht="13.5" thickBot="1">
      <c r="A92" s="72">
        <v>3</v>
      </c>
      <c r="B92" s="136" t="str">
        <f>B50</f>
        <v>Remunda Dalimil</v>
      </c>
      <c r="C92" s="136"/>
      <c r="D92" s="135"/>
      <c r="E92" s="103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6</v>
      </c>
      <c r="J92" s="65">
        <f t="shared" si="27"/>
        <v>4</v>
      </c>
      <c r="K92" s="65">
        <f t="shared" si="27"/>
        <v>5</v>
      </c>
      <c r="L92" s="65">
        <f t="shared" si="27"/>
        <v>3</v>
      </c>
      <c r="M92" s="65">
        <f t="shared" si="27"/>
        <v>3</v>
      </c>
      <c r="N92" s="65">
        <f t="shared" si="27"/>
        <v>5</v>
      </c>
      <c r="O92" s="65">
        <f t="shared" si="27"/>
        <v>4</v>
      </c>
      <c r="P92" s="65">
        <f t="shared" si="27"/>
        <v>5</v>
      </c>
      <c r="Q92" s="65">
        <f t="shared" si="27"/>
        <v>7</v>
      </c>
      <c r="R92" s="65">
        <f t="shared" si="27"/>
        <v>5</v>
      </c>
      <c r="S92" s="65">
        <f t="shared" si="27"/>
        <v>4</v>
      </c>
      <c r="T92" s="65">
        <f t="shared" si="27"/>
        <v>6</v>
      </c>
      <c r="U92" s="65">
        <f t="shared" si="27"/>
        <v>4</v>
      </c>
      <c r="V92" s="104">
        <f t="shared" si="27"/>
        <v>3</v>
      </c>
      <c r="W92" s="56">
        <f t="shared" si="25"/>
        <v>80</v>
      </c>
    </row>
    <row r="93" spans="1:23" ht="13.5" thickBot="1">
      <c r="A93" s="72">
        <v>4</v>
      </c>
      <c r="B93" s="136" t="str">
        <f>B60</f>
        <v>Ovari Peter</v>
      </c>
      <c r="C93" s="136"/>
      <c r="D93" s="135"/>
      <c r="E93" s="103">
        <f>E63</f>
        <v>7</v>
      </c>
      <c r="F93" s="65">
        <f aca="true" t="shared" si="28" ref="F93:V93">F63</f>
        <v>5</v>
      </c>
      <c r="G93" s="65">
        <f t="shared" si="28"/>
        <v>10</v>
      </c>
      <c r="H93" s="65">
        <f t="shared" si="28"/>
        <v>7</v>
      </c>
      <c r="I93" s="65">
        <f t="shared" si="28"/>
        <v>10</v>
      </c>
      <c r="J93" s="65">
        <f t="shared" si="28"/>
        <v>6</v>
      </c>
      <c r="K93" s="65">
        <f t="shared" si="28"/>
        <v>10</v>
      </c>
      <c r="L93" s="65">
        <f t="shared" si="28"/>
        <v>8</v>
      </c>
      <c r="M93" s="65">
        <f t="shared" si="28"/>
        <v>6</v>
      </c>
      <c r="N93" s="65">
        <f t="shared" si="28"/>
        <v>6</v>
      </c>
      <c r="O93" s="65">
        <f t="shared" si="28"/>
        <v>8</v>
      </c>
      <c r="P93" s="65">
        <f t="shared" si="28"/>
        <v>6</v>
      </c>
      <c r="Q93" s="65">
        <f t="shared" si="28"/>
        <v>11</v>
      </c>
      <c r="R93" s="65">
        <f t="shared" si="28"/>
        <v>5</v>
      </c>
      <c r="S93" s="65">
        <f t="shared" si="28"/>
        <v>6</v>
      </c>
      <c r="T93" s="65">
        <f t="shared" si="28"/>
        <v>10</v>
      </c>
      <c r="U93" s="65">
        <f t="shared" si="28"/>
        <v>11</v>
      </c>
      <c r="V93" s="104">
        <f t="shared" si="28"/>
        <v>6</v>
      </c>
      <c r="W93" s="56">
        <f t="shared" si="25"/>
        <v>138</v>
      </c>
    </row>
    <row r="94" spans="1:23" ht="13.5" thickBot="1">
      <c r="A94" s="72">
        <v>5</v>
      </c>
      <c r="B94" s="136" t="str">
        <f>B70</f>
        <v>Markó Tibor</v>
      </c>
      <c r="C94" s="136"/>
      <c r="D94" s="135"/>
      <c r="E94" s="103">
        <f>E73</f>
        <v>6</v>
      </c>
      <c r="F94" s="65">
        <f aca="true" t="shared" si="29" ref="F94:V94">F73</f>
        <v>5</v>
      </c>
      <c r="G94" s="65">
        <f t="shared" si="29"/>
        <v>6</v>
      </c>
      <c r="H94" s="65">
        <f t="shared" si="29"/>
        <v>6</v>
      </c>
      <c r="I94" s="65">
        <f t="shared" si="29"/>
        <v>6</v>
      </c>
      <c r="J94" s="65">
        <f t="shared" si="29"/>
        <v>5</v>
      </c>
      <c r="K94" s="65">
        <f t="shared" si="29"/>
        <v>8</v>
      </c>
      <c r="L94" s="65">
        <f t="shared" si="29"/>
        <v>9</v>
      </c>
      <c r="M94" s="65">
        <f t="shared" si="29"/>
        <v>4</v>
      </c>
      <c r="N94" s="65">
        <f t="shared" si="29"/>
        <v>5</v>
      </c>
      <c r="O94" s="65">
        <f t="shared" si="29"/>
        <v>5</v>
      </c>
      <c r="P94" s="65">
        <f t="shared" si="29"/>
        <v>5</v>
      </c>
      <c r="Q94" s="65">
        <f t="shared" si="29"/>
        <v>7</v>
      </c>
      <c r="R94" s="65">
        <f t="shared" si="29"/>
        <v>7</v>
      </c>
      <c r="S94" s="65">
        <f t="shared" si="29"/>
        <v>5</v>
      </c>
      <c r="T94" s="65">
        <f t="shared" si="29"/>
        <v>7</v>
      </c>
      <c r="U94" s="65">
        <f t="shared" si="29"/>
        <v>6</v>
      </c>
      <c r="V94" s="104">
        <f t="shared" si="29"/>
        <v>4</v>
      </c>
      <c r="W94" s="56">
        <f t="shared" si="25"/>
        <v>106</v>
      </c>
    </row>
    <row r="95" spans="1:23" ht="13.5" thickBot="1">
      <c r="A95" s="73">
        <v>6</v>
      </c>
      <c r="B95" s="137" t="str">
        <f>B80</f>
        <v>Špaček Petr</v>
      </c>
      <c r="C95" s="137"/>
      <c r="D95" s="135"/>
      <c r="E95" s="107">
        <f>E83</f>
        <v>5</v>
      </c>
      <c r="F95" s="75">
        <f aca="true" t="shared" si="30" ref="F95:V95">F83</f>
        <v>4</v>
      </c>
      <c r="G95" s="75">
        <f t="shared" si="30"/>
        <v>6</v>
      </c>
      <c r="H95" s="75">
        <f t="shared" si="30"/>
        <v>5</v>
      </c>
      <c r="I95" s="75">
        <f t="shared" si="30"/>
        <v>6</v>
      </c>
      <c r="J95" s="75">
        <f t="shared" si="30"/>
        <v>4</v>
      </c>
      <c r="K95" s="75">
        <f t="shared" si="30"/>
        <v>7</v>
      </c>
      <c r="L95" s="75">
        <f t="shared" si="30"/>
        <v>7</v>
      </c>
      <c r="M95" s="75">
        <f t="shared" si="30"/>
        <v>3</v>
      </c>
      <c r="N95" s="75">
        <f t="shared" si="30"/>
        <v>5</v>
      </c>
      <c r="O95" s="75">
        <f t="shared" si="30"/>
        <v>8</v>
      </c>
      <c r="P95" s="75">
        <f t="shared" si="30"/>
        <v>6</v>
      </c>
      <c r="Q95" s="75">
        <f t="shared" si="30"/>
        <v>6</v>
      </c>
      <c r="R95" s="75">
        <f t="shared" si="30"/>
        <v>5</v>
      </c>
      <c r="S95" s="75">
        <f t="shared" si="30"/>
        <v>5</v>
      </c>
      <c r="T95" s="75">
        <f t="shared" si="30"/>
        <v>7</v>
      </c>
      <c r="U95" s="75">
        <f t="shared" si="30"/>
        <v>5</v>
      </c>
      <c r="V95" s="108">
        <f t="shared" si="30"/>
        <v>3</v>
      </c>
      <c r="W95" s="76">
        <f t="shared" si="25"/>
        <v>97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4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101</v>
      </c>
      <c r="C6" s="29">
        <v>25</v>
      </c>
      <c r="D6" s="30">
        <f>IF(C6="ZK",$X$3,ROUND(SUM(C6*$A$2/$C$2-($W$2-$B$2)),0))</f>
        <v>25</v>
      </c>
      <c r="E6" s="30">
        <f>IF(E7="s",0,IF(E8-E7+E$2&lt;0,0,E8-E7+E$2))</f>
        <v>1</v>
      </c>
      <c r="F6" s="30">
        <f aca="true" t="shared" si="0" ref="F6:V6">IF(F$7="s",0,IF(F8-F7+F$2&lt;0,0,F8-F7+F$2))</f>
        <v>3</v>
      </c>
      <c r="G6" s="30">
        <f t="shared" si="0"/>
        <v>3</v>
      </c>
      <c r="H6" s="30">
        <f t="shared" si="0"/>
        <v>1</v>
      </c>
      <c r="I6" s="30">
        <f t="shared" si="0"/>
        <v>2</v>
      </c>
      <c r="J6" s="30">
        <f t="shared" si="0"/>
        <v>2</v>
      </c>
      <c r="K6" s="30">
        <f t="shared" si="0"/>
        <v>2</v>
      </c>
      <c r="L6" s="30">
        <f t="shared" si="0"/>
        <v>2</v>
      </c>
      <c r="M6" s="30">
        <f t="shared" si="0"/>
        <v>1</v>
      </c>
      <c r="N6" s="30">
        <f t="shared" si="0"/>
        <v>1</v>
      </c>
      <c r="O6" s="30">
        <f t="shared" si="0"/>
        <v>1</v>
      </c>
      <c r="P6" s="30">
        <f t="shared" si="0"/>
        <v>2</v>
      </c>
      <c r="Q6" s="30">
        <f t="shared" si="0"/>
        <v>2</v>
      </c>
      <c r="R6" s="30">
        <f t="shared" si="0"/>
        <v>3</v>
      </c>
      <c r="S6" s="30">
        <f t="shared" si="0"/>
        <v>1</v>
      </c>
      <c r="T6" s="30">
        <f t="shared" si="0"/>
        <v>0</v>
      </c>
      <c r="U6" s="30">
        <f t="shared" si="0"/>
        <v>3</v>
      </c>
      <c r="V6" s="30">
        <f t="shared" si="0"/>
        <v>2</v>
      </c>
      <c r="W6" s="30">
        <f>SUM(E6:V6)</f>
        <v>32</v>
      </c>
      <c r="X6" s="31">
        <f>IF(C6&gt;-50,IF(X7=TRUE,"s",SUM(E7:V7)),"z")</f>
        <v>103</v>
      </c>
      <c r="Y6" s="31">
        <f>IF(X7=TRUE,"s",SUM(N7:V7))</f>
        <v>54</v>
      </c>
      <c r="Z6" s="31">
        <f>IF(X7=TRUE,"s",SUM(Q7:W7))</f>
        <v>37</v>
      </c>
      <c r="AA6" s="31">
        <f>IF(X7=TRUE,"s",SUM(T7:V7))</f>
        <v>20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4</v>
      </c>
      <c r="G7" s="36">
        <v>5</v>
      </c>
      <c r="H7" s="36">
        <v>7</v>
      </c>
      <c r="I7" s="36">
        <v>7</v>
      </c>
      <c r="J7" s="36">
        <v>4</v>
      </c>
      <c r="K7" s="36">
        <v>6</v>
      </c>
      <c r="L7" s="36">
        <v>5</v>
      </c>
      <c r="M7" s="36">
        <v>5</v>
      </c>
      <c r="N7" s="36">
        <v>6</v>
      </c>
      <c r="O7" s="36">
        <v>6</v>
      </c>
      <c r="P7" s="36">
        <v>5</v>
      </c>
      <c r="Q7" s="36">
        <v>6</v>
      </c>
      <c r="R7" s="36">
        <v>5</v>
      </c>
      <c r="S7" s="36">
        <v>6</v>
      </c>
      <c r="T7" s="36">
        <v>11</v>
      </c>
      <c r="U7" s="36">
        <v>5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70</v>
      </c>
      <c r="C9" s="29">
        <v>10.6</v>
      </c>
      <c r="D9" s="30">
        <f>IF(C9="ZK",$X$3,ROUND(SUM(C9*$A$2/$C$2-($W$2-$B$2)),0))</f>
        <v>9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2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78</v>
      </c>
      <c r="C12" s="29">
        <v>12.9</v>
      </c>
      <c r="D12" s="30">
        <f>IF(C12="ZK",$X$3,ROUND(SUM(C12*$A$2/$C$2-($W$2-$B$2)),0))</f>
        <v>12</v>
      </c>
      <c r="E12" s="30">
        <f aca="true" t="shared" si="4" ref="E12:V12">IF(E13="s",0,IF(E14-E13+E$2&lt;0,0,E14-E13+E$2))</f>
        <v>1</v>
      </c>
      <c r="F12" s="30">
        <f t="shared" si="4"/>
        <v>2</v>
      </c>
      <c r="G12" s="30">
        <f t="shared" si="4"/>
        <v>1</v>
      </c>
      <c r="H12" s="30">
        <f t="shared" si="4"/>
        <v>1</v>
      </c>
      <c r="I12" s="30">
        <f t="shared" si="4"/>
        <v>1</v>
      </c>
      <c r="J12" s="30">
        <f t="shared" si="4"/>
        <v>0</v>
      </c>
      <c r="K12" s="30">
        <f t="shared" si="4"/>
        <v>3</v>
      </c>
      <c r="L12" s="30">
        <f t="shared" si="4"/>
        <v>0</v>
      </c>
      <c r="M12" s="30">
        <f t="shared" si="4"/>
        <v>1</v>
      </c>
      <c r="N12" s="30">
        <f t="shared" si="4"/>
        <v>0</v>
      </c>
      <c r="O12" s="30">
        <f t="shared" si="4"/>
        <v>2</v>
      </c>
      <c r="P12" s="30">
        <f t="shared" si="4"/>
        <v>3</v>
      </c>
      <c r="Q12" s="30">
        <f t="shared" si="4"/>
        <v>4</v>
      </c>
      <c r="R12" s="30">
        <f t="shared" si="4"/>
        <v>2</v>
      </c>
      <c r="S12" s="30">
        <f t="shared" si="4"/>
        <v>2</v>
      </c>
      <c r="T12" s="30">
        <f t="shared" si="4"/>
        <v>1</v>
      </c>
      <c r="U12" s="30">
        <f t="shared" si="4"/>
        <v>3</v>
      </c>
      <c r="V12" s="30">
        <f t="shared" si="4"/>
        <v>2</v>
      </c>
      <c r="W12" s="30">
        <f>SUM(E12:V12)</f>
        <v>29</v>
      </c>
      <c r="X12" s="31">
        <f>IF(C12&gt;-50,IF(X13=TRUE,"s",SUM(E13:V13)),"z")</f>
        <v>93</v>
      </c>
      <c r="Y12" s="31">
        <f>IF(X13=TRUE,"s",SUM(N13:V13))</f>
        <v>42</v>
      </c>
      <c r="Z12" s="31">
        <f>IF(X13=TRUE,"s",SUM(Q13:W13))</f>
        <v>28</v>
      </c>
      <c r="AA12" s="31">
        <f>IF(X13=TRUE,"s",SUM(T13:V13))</f>
        <v>15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4</v>
      </c>
      <c r="G13" s="36">
        <v>7</v>
      </c>
      <c r="H13" s="36">
        <v>6</v>
      </c>
      <c r="I13" s="36">
        <v>7</v>
      </c>
      <c r="J13" s="36">
        <v>7</v>
      </c>
      <c r="K13" s="36">
        <v>4</v>
      </c>
      <c r="L13" s="36">
        <v>6</v>
      </c>
      <c r="M13" s="36">
        <v>5</v>
      </c>
      <c r="N13" s="36">
        <v>6</v>
      </c>
      <c r="O13" s="36">
        <v>4</v>
      </c>
      <c r="P13" s="36">
        <v>4</v>
      </c>
      <c r="Q13" s="36">
        <v>4</v>
      </c>
      <c r="R13" s="36">
        <v>5</v>
      </c>
      <c r="S13" s="36">
        <v>4</v>
      </c>
      <c r="T13" s="36">
        <v>7</v>
      </c>
      <c r="U13" s="36">
        <v>4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3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79</v>
      </c>
      <c r="C15" s="29">
        <v>24.9</v>
      </c>
      <c r="D15" s="30">
        <f>IF(C15="ZK",$X$3,ROUND(SUM(C15*$A$2/$C$2-($W$2-$B$2)),0))</f>
        <v>25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3</v>
      </c>
      <c r="H17" s="43">
        <f t="shared" si="7"/>
        <v>4</v>
      </c>
      <c r="I17" s="43">
        <f t="shared" si="7"/>
        <v>4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4</v>
      </c>
      <c r="U17" s="43">
        <f t="shared" si="7"/>
        <v>4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80</v>
      </c>
      <c r="C18" s="29">
        <v>29.5</v>
      </c>
      <c r="D18" s="30">
        <f>IF(C18="ZK",$X$3,ROUND(SUM(C18*$A$2/$C$2-($W$2-$B$2)),0))</f>
        <v>30</v>
      </c>
      <c r="E18" s="30">
        <f aca="true" t="shared" si="8" ref="E18:V18">IF(E19="s",0,IF(E20-E19+E$2&lt;0,0,E20-E19+E$2))</f>
        <v>0</v>
      </c>
      <c r="F18" s="30">
        <f t="shared" si="8"/>
        <v>1</v>
      </c>
      <c r="G18" s="30">
        <f t="shared" si="8"/>
        <v>1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2</v>
      </c>
      <c r="N18" s="30">
        <f t="shared" si="8"/>
        <v>1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3</v>
      </c>
      <c r="V18" s="30">
        <f t="shared" si="8"/>
        <v>1</v>
      </c>
      <c r="W18" s="30">
        <f>SUM(E18:V18)</f>
        <v>9</v>
      </c>
      <c r="X18" s="31">
        <f>IF(C18&gt;-50,IF(X19=TRUE,"s",SUM(E19:V19)),"z")</f>
        <v>146</v>
      </c>
      <c r="Y18" s="31">
        <f>IF(X19=TRUE,"s",SUM(N19:V19))</f>
        <v>73</v>
      </c>
      <c r="Z18" s="31">
        <f>IF(X19=TRUE,"s",SUM(Q19:W19))</f>
        <v>50</v>
      </c>
      <c r="AA18" s="31">
        <f>IF(X19=TRUE,"s",SUM(T19:V19))</f>
        <v>22</v>
      </c>
      <c r="AB18" s="31">
        <f>IF(X19=TRUE,"s",SUM(V19))</f>
        <v>6</v>
      </c>
    </row>
    <row r="19" spans="1:28" ht="12.75">
      <c r="A19" s="32"/>
      <c r="B19" s="33" t="s">
        <v>7</v>
      </c>
      <c r="C19" s="34"/>
      <c r="D19" s="35"/>
      <c r="E19" s="36">
        <v>9</v>
      </c>
      <c r="F19" s="36">
        <v>6</v>
      </c>
      <c r="G19" s="36">
        <v>8</v>
      </c>
      <c r="H19" s="36">
        <v>9</v>
      </c>
      <c r="I19" s="36">
        <v>11</v>
      </c>
      <c r="J19" s="36">
        <v>7</v>
      </c>
      <c r="K19" s="36">
        <v>9</v>
      </c>
      <c r="L19" s="36">
        <v>9</v>
      </c>
      <c r="M19" s="36">
        <v>5</v>
      </c>
      <c r="N19" s="36">
        <v>6</v>
      </c>
      <c r="O19" s="36">
        <v>9</v>
      </c>
      <c r="P19" s="36">
        <v>8</v>
      </c>
      <c r="Q19" s="36">
        <v>11</v>
      </c>
      <c r="R19" s="36">
        <v>9</v>
      </c>
      <c r="S19" s="36">
        <v>8</v>
      </c>
      <c r="T19" s="36">
        <v>11</v>
      </c>
      <c r="U19" s="36">
        <v>5</v>
      </c>
      <c r="V19" s="36">
        <v>6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4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40</v>
      </c>
      <c r="C21" s="29">
        <v>15.4</v>
      </c>
      <c r="D21" s="30">
        <f>IF(C21="ZK",$X$3,ROUND(SUM(C21*$A$2/$C$2-($W$2-$B$2)),0))</f>
        <v>15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8" t="s">
        <v>18</v>
      </c>
      <c r="B26" s="138"/>
      <c r="C26" s="139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8"/>
      <c r="B27" s="138"/>
      <c r="C27" s="139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30" ht="12.75">
      <c r="A28" s="53"/>
      <c r="B28" s="53"/>
      <c r="C28" s="54">
        <v>1</v>
      </c>
      <c r="D28" s="5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56">
        <f aca="true" t="shared" si="12" ref="W28:W33">SUM(E28:V28)</f>
        <v>0</v>
      </c>
      <c r="AD28" s="119" t="s">
        <v>7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4</v>
      </c>
      <c r="G29" s="36">
        <v>5</v>
      </c>
      <c r="H29" s="36">
        <v>7</v>
      </c>
      <c r="I29" s="36">
        <v>7</v>
      </c>
      <c r="J29" s="36">
        <v>4</v>
      </c>
      <c r="K29" s="36">
        <v>6</v>
      </c>
      <c r="L29" s="36">
        <v>5</v>
      </c>
      <c r="M29" s="36">
        <v>5</v>
      </c>
      <c r="N29" s="36">
        <v>6</v>
      </c>
      <c r="O29" s="36">
        <v>6</v>
      </c>
      <c r="P29" s="36">
        <v>5</v>
      </c>
      <c r="Q29" s="36">
        <v>6</v>
      </c>
      <c r="R29" s="36">
        <v>5</v>
      </c>
      <c r="S29" s="36">
        <v>6</v>
      </c>
      <c r="T29" s="36">
        <v>11</v>
      </c>
      <c r="U29" s="36">
        <v>5</v>
      </c>
      <c r="V29" s="36">
        <v>4</v>
      </c>
      <c r="W29" s="56">
        <f t="shared" si="12"/>
        <v>103</v>
      </c>
    </row>
    <row r="30" spans="1:23" ht="12.75">
      <c r="A30" s="53" t="s">
        <v>7</v>
      </c>
      <c r="B30" s="77" t="str">
        <f>B6</f>
        <v>Adamkov Jozef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8" t="s">
        <v>23</v>
      </c>
      <c r="B33" s="138"/>
      <c r="C33" s="138"/>
      <c r="D33" s="58"/>
      <c r="E33" s="62">
        <f aca="true" t="shared" si="13" ref="E33:V33">MIN(E28:E32)</f>
        <v>6</v>
      </c>
      <c r="F33" s="62">
        <f t="shared" si="13"/>
        <v>4</v>
      </c>
      <c r="G33" s="62">
        <f t="shared" si="13"/>
        <v>5</v>
      </c>
      <c r="H33" s="62">
        <f t="shared" si="13"/>
        <v>7</v>
      </c>
      <c r="I33" s="62">
        <f t="shared" si="13"/>
        <v>7</v>
      </c>
      <c r="J33" s="62">
        <f t="shared" si="13"/>
        <v>4</v>
      </c>
      <c r="K33" s="62">
        <f t="shared" si="13"/>
        <v>6</v>
      </c>
      <c r="L33" s="62">
        <f t="shared" si="13"/>
        <v>5</v>
      </c>
      <c r="M33" s="62">
        <f t="shared" si="13"/>
        <v>5</v>
      </c>
      <c r="N33" s="62">
        <f t="shared" si="13"/>
        <v>6</v>
      </c>
      <c r="O33" s="62">
        <f t="shared" si="13"/>
        <v>6</v>
      </c>
      <c r="P33" s="62">
        <f t="shared" si="13"/>
        <v>5</v>
      </c>
      <c r="Q33" s="62">
        <f t="shared" si="13"/>
        <v>6</v>
      </c>
      <c r="R33" s="62">
        <f t="shared" si="13"/>
        <v>5</v>
      </c>
      <c r="S33" s="62">
        <f t="shared" si="13"/>
        <v>6</v>
      </c>
      <c r="T33" s="62">
        <f t="shared" si="13"/>
        <v>11</v>
      </c>
      <c r="U33" s="62">
        <f t="shared" si="13"/>
        <v>5</v>
      </c>
      <c r="V33" s="62">
        <f t="shared" si="13"/>
        <v>4</v>
      </c>
      <c r="W33" s="60">
        <f t="shared" si="12"/>
        <v>103</v>
      </c>
    </row>
    <row r="36" spans="1:23" ht="13.5" thickBot="1">
      <c r="A36" s="138" t="s">
        <v>18</v>
      </c>
      <c r="B36" s="138"/>
      <c r="C36" s="139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8"/>
      <c r="B37" s="138"/>
      <c r="C37" s="139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5</v>
      </c>
      <c r="F38" s="36">
        <v>5</v>
      </c>
      <c r="G38" s="36">
        <v>4</v>
      </c>
      <c r="H38" s="36">
        <v>7</v>
      </c>
      <c r="I38" s="36">
        <v>6</v>
      </c>
      <c r="J38" s="36">
        <v>6</v>
      </c>
      <c r="K38" s="36">
        <v>9</v>
      </c>
      <c r="L38" s="36">
        <v>6</v>
      </c>
      <c r="M38" s="36">
        <v>4</v>
      </c>
      <c r="N38" s="36">
        <v>4</v>
      </c>
      <c r="O38" s="36">
        <v>5</v>
      </c>
      <c r="P38" s="36">
        <v>5</v>
      </c>
      <c r="Q38" s="36">
        <v>8</v>
      </c>
      <c r="R38" s="36">
        <v>9</v>
      </c>
      <c r="S38" s="36">
        <v>4</v>
      </c>
      <c r="T38" s="36">
        <v>6</v>
      </c>
      <c r="U38" s="36">
        <v>7</v>
      </c>
      <c r="V38" s="36">
        <v>3</v>
      </c>
      <c r="W38" s="56">
        <f aca="true" t="shared" si="14" ref="W38:W43">SUM(E38:V38)</f>
        <v>103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Šimková Petra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40" t="s">
        <v>23</v>
      </c>
      <c r="B43" s="140"/>
      <c r="C43" s="140"/>
      <c r="D43" s="61"/>
      <c r="E43" s="62">
        <f aca="true" t="shared" si="15" ref="E43:V43">MIN(E38:E42)</f>
        <v>5</v>
      </c>
      <c r="F43" s="62">
        <f t="shared" si="15"/>
        <v>5</v>
      </c>
      <c r="G43" s="62">
        <f t="shared" si="15"/>
        <v>4</v>
      </c>
      <c r="H43" s="62">
        <f t="shared" si="15"/>
        <v>7</v>
      </c>
      <c r="I43" s="62">
        <f t="shared" si="15"/>
        <v>6</v>
      </c>
      <c r="J43" s="62">
        <f t="shared" si="15"/>
        <v>6</v>
      </c>
      <c r="K43" s="62">
        <f t="shared" si="15"/>
        <v>9</v>
      </c>
      <c r="L43" s="62">
        <f t="shared" si="15"/>
        <v>6</v>
      </c>
      <c r="M43" s="62">
        <f t="shared" si="15"/>
        <v>4</v>
      </c>
      <c r="N43" s="62">
        <f t="shared" si="15"/>
        <v>4</v>
      </c>
      <c r="O43" s="62">
        <f t="shared" si="15"/>
        <v>5</v>
      </c>
      <c r="P43" s="62">
        <f t="shared" si="15"/>
        <v>5</v>
      </c>
      <c r="Q43" s="62">
        <f t="shared" si="15"/>
        <v>8</v>
      </c>
      <c r="R43" s="62">
        <f t="shared" si="15"/>
        <v>9</v>
      </c>
      <c r="S43" s="62">
        <f t="shared" si="15"/>
        <v>4</v>
      </c>
      <c r="T43" s="62">
        <f t="shared" si="15"/>
        <v>6</v>
      </c>
      <c r="U43" s="62">
        <f t="shared" si="15"/>
        <v>7</v>
      </c>
      <c r="V43" s="62">
        <f t="shared" si="15"/>
        <v>3</v>
      </c>
      <c r="W43" s="60">
        <f t="shared" si="14"/>
        <v>103</v>
      </c>
    </row>
    <row r="46" spans="1:23" ht="13.5" thickBot="1">
      <c r="A46" s="138" t="s">
        <v>18</v>
      </c>
      <c r="B46" s="138"/>
      <c r="C46" s="139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8"/>
      <c r="B47" s="138"/>
      <c r="C47" s="139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5</v>
      </c>
      <c r="G48" s="36">
        <v>5</v>
      </c>
      <c r="H48" s="36">
        <v>6</v>
      </c>
      <c r="I48" s="36">
        <v>7</v>
      </c>
      <c r="J48" s="36">
        <v>3</v>
      </c>
      <c r="K48" s="36">
        <v>6</v>
      </c>
      <c r="L48" s="36">
        <v>5</v>
      </c>
      <c r="M48" s="36">
        <v>4</v>
      </c>
      <c r="N48" s="36">
        <v>4</v>
      </c>
      <c r="O48" s="36">
        <v>6</v>
      </c>
      <c r="P48" s="36">
        <v>3</v>
      </c>
      <c r="Q48" s="36">
        <v>6</v>
      </c>
      <c r="R48" s="36">
        <v>5</v>
      </c>
      <c r="S48" s="36">
        <v>5</v>
      </c>
      <c r="T48" s="36">
        <v>8</v>
      </c>
      <c r="U48" s="36">
        <v>5</v>
      </c>
      <c r="V48" s="36">
        <v>4</v>
      </c>
      <c r="W48" s="56">
        <f aca="true" t="shared" si="16" ref="W48:W53">SUM(E48:V48)</f>
        <v>92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4</v>
      </c>
      <c r="G49" s="36">
        <v>7</v>
      </c>
      <c r="H49" s="36">
        <v>6</v>
      </c>
      <c r="I49" s="36">
        <v>7</v>
      </c>
      <c r="J49" s="36">
        <v>7</v>
      </c>
      <c r="K49" s="36">
        <v>4</v>
      </c>
      <c r="L49" s="36">
        <v>6</v>
      </c>
      <c r="M49" s="36">
        <v>5</v>
      </c>
      <c r="N49" s="36">
        <v>6</v>
      </c>
      <c r="O49" s="36">
        <v>4</v>
      </c>
      <c r="P49" s="36">
        <v>4</v>
      </c>
      <c r="Q49" s="36">
        <v>4</v>
      </c>
      <c r="R49" s="36">
        <v>5</v>
      </c>
      <c r="S49" s="36">
        <v>4</v>
      </c>
      <c r="T49" s="36">
        <v>7</v>
      </c>
      <c r="U49" s="36">
        <v>4</v>
      </c>
      <c r="V49" s="36">
        <v>4</v>
      </c>
      <c r="W49" s="56">
        <f t="shared" si="16"/>
        <v>93</v>
      </c>
    </row>
    <row r="50" spans="1:23" ht="12.75">
      <c r="A50" s="53" t="s">
        <v>7</v>
      </c>
      <c r="B50" s="77" t="str">
        <f>B12</f>
        <v>German Miroslav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40" t="s">
        <v>23</v>
      </c>
      <c r="B53" s="140"/>
      <c r="C53" s="140"/>
      <c r="D53" s="61"/>
      <c r="E53" s="62">
        <f aca="true" t="shared" si="17" ref="E53:V53">MIN(E48:E52)</f>
        <v>5</v>
      </c>
      <c r="F53" s="62">
        <f t="shared" si="17"/>
        <v>4</v>
      </c>
      <c r="G53" s="62">
        <f t="shared" si="17"/>
        <v>5</v>
      </c>
      <c r="H53" s="62">
        <f t="shared" si="17"/>
        <v>6</v>
      </c>
      <c r="I53" s="62">
        <f t="shared" si="17"/>
        <v>7</v>
      </c>
      <c r="J53" s="62">
        <f t="shared" si="17"/>
        <v>3</v>
      </c>
      <c r="K53" s="62">
        <f t="shared" si="17"/>
        <v>4</v>
      </c>
      <c r="L53" s="62">
        <f t="shared" si="17"/>
        <v>5</v>
      </c>
      <c r="M53" s="62">
        <f t="shared" si="17"/>
        <v>4</v>
      </c>
      <c r="N53" s="62">
        <f t="shared" si="17"/>
        <v>4</v>
      </c>
      <c r="O53" s="62">
        <f t="shared" si="17"/>
        <v>4</v>
      </c>
      <c r="P53" s="62">
        <f t="shared" si="17"/>
        <v>3</v>
      </c>
      <c r="Q53" s="62">
        <f t="shared" si="17"/>
        <v>4</v>
      </c>
      <c r="R53" s="62">
        <f t="shared" si="17"/>
        <v>5</v>
      </c>
      <c r="S53" s="62">
        <f t="shared" si="17"/>
        <v>4</v>
      </c>
      <c r="T53" s="62">
        <f t="shared" si="17"/>
        <v>7</v>
      </c>
      <c r="U53" s="62">
        <f t="shared" si="17"/>
        <v>4</v>
      </c>
      <c r="V53" s="62">
        <f t="shared" si="17"/>
        <v>4</v>
      </c>
      <c r="W53" s="60">
        <f t="shared" si="16"/>
        <v>82</v>
      </c>
    </row>
    <row r="56" spans="1:23" ht="13.5" thickBot="1">
      <c r="A56" s="138" t="s">
        <v>18</v>
      </c>
      <c r="B56" s="138"/>
      <c r="C56" s="139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8"/>
      <c r="B57" s="138"/>
      <c r="C57" s="139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6</v>
      </c>
      <c r="F58" s="36">
        <v>3</v>
      </c>
      <c r="G58" s="36">
        <v>5</v>
      </c>
      <c r="H58" s="36">
        <v>7</v>
      </c>
      <c r="I58" s="36">
        <v>8</v>
      </c>
      <c r="J58" s="36">
        <v>3</v>
      </c>
      <c r="K58" s="36">
        <v>7</v>
      </c>
      <c r="L58" s="36">
        <v>7</v>
      </c>
      <c r="M58" s="36">
        <v>4</v>
      </c>
      <c r="N58" s="36">
        <v>6</v>
      </c>
      <c r="O58" s="36">
        <v>6</v>
      </c>
      <c r="P58" s="36">
        <v>5</v>
      </c>
      <c r="Q58" s="36">
        <v>5</v>
      </c>
      <c r="R58" s="36">
        <v>6</v>
      </c>
      <c r="S58" s="36">
        <v>6</v>
      </c>
      <c r="T58" s="36">
        <v>6</v>
      </c>
      <c r="U58" s="36">
        <v>9</v>
      </c>
      <c r="V58" s="36">
        <v>5</v>
      </c>
      <c r="W58" s="56">
        <f aca="true" t="shared" si="18" ref="W58:W63">SUM(E58:V58)</f>
        <v>104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3</v>
      </c>
      <c r="G59" s="36">
        <v>6</v>
      </c>
      <c r="H59" s="36">
        <v>5</v>
      </c>
      <c r="I59" s="36">
        <v>6</v>
      </c>
      <c r="J59" s="36">
        <v>4</v>
      </c>
      <c r="K59" s="36">
        <v>6</v>
      </c>
      <c r="L59" s="36">
        <v>5</v>
      </c>
      <c r="M59" s="36">
        <v>4</v>
      </c>
      <c r="N59" s="36">
        <v>5</v>
      </c>
      <c r="O59" s="36">
        <v>6</v>
      </c>
      <c r="P59" s="36">
        <v>5</v>
      </c>
      <c r="Q59" s="36">
        <v>7</v>
      </c>
      <c r="R59" s="36">
        <v>5</v>
      </c>
      <c r="S59" s="36">
        <v>5</v>
      </c>
      <c r="T59" s="36">
        <v>8</v>
      </c>
      <c r="U59" s="36">
        <v>6</v>
      </c>
      <c r="V59" s="36">
        <v>4</v>
      </c>
      <c r="W59" s="56">
        <f t="shared" si="18"/>
        <v>95</v>
      </c>
    </row>
    <row r="60" spans="1:23" ht="12.75">
      <c r="A60" s="53" t="s">
        <v>7</v>
      </c>
      <c r="B60" s="77" t="str">
        <f>B15</f>
        <v>Germanová Valéria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8" t="s">
        <v>23</v>
      </c>
      <c r="B63" s="138"/>
      <c r="C63" s="138"/>
      <c r="D63" s="58"/>
      <c r="E63" s="59">
        <f aca="true" t="shared" si="19" ref="E63:V63">MIN(E58:E62)</f>
        <v>5</v>
      </c>
      <c r="F63" s="59">
        <f t="shared" si="19"/>
        <v>3</v>
      </c>
      <c r="G63" s="59">
        <f t="shared" si="19"/>
        <v>5</v>
      </c>
      <c r="H63" s="59">
        <f t="shared" si="19"/>
        <v>5</v>
      </c>
      <c r="I63" s="59">
        <f t="shared" si="19"/>
        <v>6</v>
      </c>
      <c r="J63" s="59">
        <f t="shared" si="19"/>
        <v>3</v>
      </c>
      <c r="K63" s="59">
        <f t="shared" si="19"/>
        <v>6</v>
      </c>
      <c r="L63" s="59">
        <f t="shared" si="19"/>
        <v>5</v>
      </c>
      <c r="M63" s="59">
        <f t="shared" si="19"/>
        <v>4</v>
      </c>
      <c r="N63" s="59">
        <f t="shared" si="19"/>
        <v>5</v>
      </c>
      <c r="O63" s="59">
        <f t="shared" si="19"/>
        <v>6</v>
      </c>
      <c r="P63" s="59">
        <f t="shared" si="19"/>
        <v>5</v>
      </c>
      <c r="Q63" s="59">
        <f t="shared" si="19"/>
        <v>5</v>
      </c>
      <c r="R63" s="59">
        <f t="shared" si="19"/>
        <v>5</v>
      </c>
      <c r="S63" s="59">
        <f t="shared" si="19"/>
        <v>5</v>
      </c>
      <c r="T63" s="59">
        <f t="shared" si="19"/>
        <v>6</v>
      </c>
      <c r="U63" s="59">
        <f t="shared" si="19"/>
        <v>6</v>
      </c>
      <c r="V63" s="59">
        <f t="shared" si="19"/>
        <v>4</v>
      </c>
      <c r="W63" s="60">
        <f t="shared" si="18"/>
        <v>89</v>
      </c>
    </row>
    <row r="65" ht="13.5" thickBot="1">
      <c r="AE65" s="5" t="s">
        <v>7</v>
      </c>
    </row>
    <row r="66" spans="1:23" ht="13.5" thickBot="1">
      <c r="A66" s="138" t="s">
        <v>18</v>
      </c>
      <c r="B66" s="138"/>
      <c r="C66" s="139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8"/>
      <c r="B67" s="138"/>
      <c r="C67" s="139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9</v>
      </c>
      <c r="F69" s="36">
        <v>6</v>
      </c>
      <c r="G69" s="36">
        <v>8</v>
      </c>
      <c r="H69" s="36">
        <v>9</v>
      </c>
      <c r="I69" s="36">
        <v>11</v>
      </c>
      <c r="J69" s="36">
        <v>7</v>
      </c>
      <c r="K69" s="36">
        <v>9</v>
      </c>
      <c r="L69" s="36">
        <v>9</v>
      </c>
      <c r="M69" s="36">
        <v>5</v>
      </c>
      <c r="N69" s="36">
        <v>6</v>
      </c>
      <c r="O69" s="36">
        <v>9</v>
      </c>
      <c r="P69" s="36">
        <v>8</v>
      </c>
      <c r="Q69" s="36">
        <v>11</v>
      </c>
      <c r="R69" s="36">
        <v>9</v>
      </c>
      <c r="S69" s="36">
        <v>8</v>
      </c>
      <c r="T69" s="36">
        <v>11</v>
      </c>
      <c r="U69" s="36">
        <v>5</v>
      </c>
      <c r="V69" s="36">
        <v>6</v>
      </c>
      <c r="W69" s="56">
        <f t="shared" si="20"/>
        <v>146</v>
      </c>
      <c r="AB69" s="5" t="s">
        <v>7</v>
      </c>
    </row>
    <row r="70" spans="1:23" ht="12.75">
      <c r="A70" s="53" t="s">
        <v>7</v>
      </c>
      <c r="B70" s="77" t="str">
        <f>B18</f>
        <v>Sedmák Miroslav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8" t="s">
        <v>23</v>
      </c>
      <c r="B73" s="138"/>
      <c r="C73" s="138"/>
      <c r="D73" s="58"/>
      <c r="E73" s="59">
        <f>MIN(E68:E72)</f>
        <v>9</v>
      </c>
      <c r="F73" s="59">
        <f aca="true" t="shared" si="21" ref="F73:V73">MIN(F68:F72)</f>
        <v>6</v>
      </c>
      <c r="G73" s="59">
        <f t="shared" si="21"/>
        <v>8</v>
      </c>
      <c r="H73" s="59">
        <f t="shared" si="21"/>
        <v>9</v>
      </c>
      <c r="I73" s="59">
        <f t="shared" si="21"/>
        <v>11</v>
      </c>
      <c r="J73" s="59">
        <f t="shared" si="21"/>
        <v>7</v>
      </c>
      <c r="K73" s="59">
        <f t="shared" si="21"/>
        <v>9</v>
      </c>
      <c r="L73" s="59">
        <f t="shared" si="21"/>
        <v>9</v>
      </c>
      <c r="M73" s="59">
        <f t="shared" si="21"/>
        <v>5</v>
      </c>
      <c r="N73" s="59">
        <f t="shared" si="21"/>
        <v>6</v>
      </c>
      <c r="O73" s="59">
        <f t="shared" si="21"/>
        <v>9</v>
      </c>
      <c r="P73" s="59">
        <f t="shared" si="21"/>
        <v>8</v>
      </c>
      <c r="Q73" s="59">
        <f t="shared" si="21"/>
        <v>11</v>
      </c>
      <c r="R73" s="59">
        <f t="shared" si="21"/>
        <v>9</v>
      </c>
      <c r="S73" s="59">
        <f t="shared" si="21"/>
        <v>8</v>
      </c>
      <c r="T73" s="59">
        <f t="shared" si="21"/>
        <v>11</v>
      </c>
      <c r="U73" s="59">
        <f t="shared" si="21"/>
        <v>5</v>
      </c>
      <c r="V73" s="59">
        <f t="shared" si="21"/>
        <v>6</v>
      </c>
      <c r="W73" s="60">
        <f t="shared" si="20"/>
        <v>146</v>
      </c>
      <c r="AH73" s="5" t="s">
        <v>7</v>
      </c>
    </row>
    <row r="76" spans="1:23" ht="13.5" thickBot="1">
      <c r="A76" s="138" t="s">
        <v>18</v>
      </c>
      <c r="B76" s="138"/>
      <c r="C76" s="139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8"/>
      <c r="B77" s="138"/>
      <c r="C77" s="139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5</v>
      </c>
      <c r="F78" s="36">
        <v>4</v>
      </c>
      <c r="G78" s="36">
        <v>7</v>
      </c>
      <c r="H78" s="36">
        <v>6</v>
      </c>
      <c r="I78" s="36">
        <v>6</v>
      </c>
      <c r="J78" s="36">
        <v>3</v>
      </c>
      <c r="K78" s="36">
        <v>5</v>
      </c>
      <c r="L78" s="36">
        <v>5</v>
      </c>
      <c r="M78" s="36">
        <v>3</v>
      </c>
      <c r="N78" s="36">
        <v>5</v>
      </c>
      <c r="O78" s="36">
        <v>6</v>
      </c>
      <c r="P78" s="36">
        <v>6</v>
      </c>
      <c r="Q78" s="36">
        <v>7</v>
      </c>
      <c r="R78" s="36">
        <v>5</v>
      </c>
      <c r="S78" s="36">
        <v>8</v>
      </c>
      <c r="T78" s="36">
        <v>6</v>
      </c>
      <c r="U78" s="36">
        <v>9</v>
      </c>
      <c r="V78" s="36">
        <v>3</v>
      </c>
      <c r="W78" s="56">
        <f aca="true" t="shared" si="22" ref="W78:W83">SUM(E78:V78)</f>
        <v>99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Novák Peter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8" t="s">
        <v>23</v>
      </c>
      <c r="B83" s="138"/>
      <c r="C83" s="138"/>
      <c r="D83" s="58"/>
      <c r="E83" s="59">
        <f aca="true" t="shared" si="23" ref="E83:V83">MIN(E78:E82)</f>
        <v>5</v>
      </c>
      <c r="F83" s="59">
        <f t="shared" si="23"/>
        <v>4</v>
      </c>
      <c r="G83" s="59">
        <f t="shared" si="23"/>
        <v>7</v>
      </c>
      <c r="H83" s="59">
        <f t="shared" si="23"/>
        <v>6</v>
      </c>
      <c r="I83" s="59">
        <f t="shared" si="23"/>
        <v>6</v>
      </c>
      <c r="J83" s="59">
        <f t="shared" si="23"/>
        <v>3</v>
      </c>
      <c r="K83" s="59">
        <f t="shared" si="23"/>
        <v>5</v>
      </c>
      <c r="L83" s="59">
        <f t="shared" si="23"/>
        <v>5</v>
      </c>
      <c r="M83" s="59">
        <f t="shared" si="23"/>
        <v>3</v>
      </c>
      <c r="N83" s="59">
        <f t="shared" si="23"/>
        <v>5</v>
      </c>
      <c r="O83" s="59">
        <f t="shared" si="23"/>
        <v>6</v>
      </c>
      <c r="P83" s="59">
        <f t="shared" si="23"/>
        <v>6</v>
      </c>
      <c r="Q83" s="59">
        <f t="shared" si="23"/>
        <v>7</v>
      </c>
      <c r="R83" s="59">
        <f t="shared" si="23"/>
        <v>5</v>
      </c>
      <c r="S83" s="59">
        <f t="shared" si="23"/>
        <v>8</v>
      </c>
      <c r="T83" s="59">
        <f t="shared" si="23"/>
        <v>6</v>
      </c>
      <c r="U83" s="59">
        <f t="shared" si="23"/>
        <v>9</v>
      </c>
      <c r="V83" s="59">
        <f t="shared" si="23"/>
        <v>3</v>
      </c>
      <c r="W83" s="60">
        <f t="shared" si="22"/>
        <v>99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2" t="s">
        <v>24</v>
      </c>
      <c r="B88" s="133" t="s">
        <v>25</v>
      </c>
      <c r="C88" s="133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2"/>
      <c r="B89" s="133"/>
      <c r="C89" s="133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4" t="str">
        <f>B30</f>
        <v>Adamkov Jozef</v>
      </c>
      <c r="C90" s="134"/>
      <c r="D90" s="135" t="s">
        <v>26</v>
      </c>
      <c r="E90" s="105">
        <f aca="true" t="shared" si="24" ref="E90:V90">E33</f>
        <v>6</v>
      </c>
      <c r="F90" s="71">
        <f t="shared" si="24"/>
        <v>4</v>
      </c>
      <c r="G90" s="71">
        <f t="shared" si="24"/>
        <v>5</v>
      </c>
      <c r="H90" s="71">
        <f t="shared" si="24"/>
        <v>7</v>
      </c>
      <c r="I90" s="71">
        <f t="shared" si="24"/>
        <v>7</v>
      </c>
      <c r="J90" s="71">
        <f t="shared" si="24"/>
        <v>4</v>
      </c>
      <c r="K90" s="71">
        <f t="shared" si="24"/>
        <v>6</v>
      </c>
      <c r="L90" s="71">
        <f t="shared" si="24"/>
        <v>5</v>
      </c>
      <c r="M90" s="71">
        <f t="shared" si="24"/>
        <v>5</v>
      </c>
      <c r="N90" s="71">
        <f t="shared" si="24"/>
        <v>6</v>
      </c>
      <c r="O90" s="71">
        <f t="shared" si="24"/>
        <v>6</v>
      </c>
      <c r="P90" s="71">
        <f t="shared" si="24"/>
        <v>5</v>
      </c>
      <c r="Q90" s="71">
        <f t="shared" si="24"/>
        <v>6</v>
      </c>
      <c r="R90" s="71">
        <f t="shared" si="24"/>
        <v>5</v>
      </c>
      <c r="S90" s="71">
        <f t="shared" si="24"/>
        <v>6</v>
      </c>
      <c r="T90" s="71">
        <f t="shared" si="24"/>
        <v>11</v>
      </c>
      <c r="U90" s="71">
        <f t="shared" si="24"/>
        <v>5</v>
      </c>
      <c r="V90" s="106">
        <f t="shared" si="24"/>
        <v>4</v>
      </c>
      <c r="W90" s="56">
        <f aca="true" t="shared" si="25" ref="W90:W95">SUM(E90:V90)</f>
        <v>103</v>
      </c>
    </row>
    <row r="91" spans="1:23" ht="13.5" thickBot="1">
      <c r="A91" s="72">
        <v>2</v>
      </c>
      <c r="B91" s="136" t="str">
        <f>B40</f>
        <v>Šimková Petra</v>
      </c>
      <c r="C91" s="136"/>
      <c r="D91" s="135"/>
      <c r="E91" s="103">
        <f>E43</f>
        <v>5</v>
      </c>
      <c r="F91" s="65">
        <f aca="true" t="shared" si="26" ref="F91:V91">F43</f>
        <v>5</v>
      </c>
      <c r="G91" s="65">
        <f t="shared" si="26"/>
        <v>4</v>
      </c>
      <c r="H91" s="65">
        <f t="shared" si="26"/>
        <v>7</v>
      </c>
      <c r="I91" s="65">
        <f t="shared" si="26"/>
        <v>6</v>
      </c>
      <c r="J91" s="65">
        <f t="shared" si="26"/>
        <v>6</v>
      </c>
      <c r="K91" s="65">
        <f t="shared" si="26"/>
        <v>9</v>
      </c>
      <c r="L91" s="65">
        <f t="shared" si="26"/>
        <v>6</v>
      </c>
      <c r="M91" s="65">
        <f t="shared" si="26"/>
        <v>4</v>
      </c>
      <c r="N91" s="65">
        <f t="shared" si="26"/>
        <v>4</v>
      </c>
      <c r="O91" s="65">
        <f t="shared" si="26"/>
        <v>5</v>
      </c>
      <c r="P91" s="65">
        <f t="shared" si="26"/>
        <v>5</v>
      </c>
      <c r="Q91" s="65">
        <f t="shared" si="26"/>
        <v>8</v>
      </c>
      <c r="R91" s="65">
        <f t="shared" si="26"/>
        <v>9</v>
      </c>
      <c r="S91" s="65">
        <f t="shared" si="26"/>
        <v>4</v>
      </c>
      <c r="T91" s="65">
        <f t="shared" si="26"/>
        <v>6</v>
      </c>
      <c r="U91" s="65">
        <f t="shared" si="26"/>
        <v>7</v>
      </c>
      <c r="V91" s="104">
        <f t="shared" si="26"/>
        <v>3</v>
      </c>
      <c r="W91" s="56">
        <f t="shared" si="25"/>
        <v>103</v>
      </c>
    </row>
    <row r="92" spans="1:23" ht="13.5" thickBot="1">
      <c r="A92" s="72">
        <v>3</v>
      </c>
      <c r="B92" s="136" t="str">
        <f>B50</f>
        <v>German Miroslav</v>
      </c>
      <c r="C92" s="136"/>
      <c r="D92" s="135"/>
      <c r="E92" s="103">
        <f>E53</f>
        <v>5</v>
      </c>
      <c r="F92" s="65">
        <f aca="true" t="shared" si="27" ref="F92:V92">F53</f>
        <v>4</v>
      </c>
      <c r="G92" s="65">
        <f t="shared" si="27"/>
        <v>5</v>
      </c>
      <c r="H92" s="65">
        <f t="shared" si="27"/>
        <v>6</v>
      </c>
      <c r="I92" s="65">
        <f t="shared" si="27"/>
        <v>7</v>
      </c>
      <c r="J92" s="65">
        <f t="shared" si="27"/>
        <v>3</v>
      </c>
      <c r="K92" s="65">
        <f t="shared" si="27"/>
        <v>4</v>
      </c>
      <c r="L92" s="65">
        <f t="shared" si="27"/>
        <v>5</v>
      </c>
      <c r="M92" s="65">
        <f t="shared" si="27"/>
        <v>4</v>
      </c>
      <c r="N92" s="65">
        <f t="shared" si="27"/>
        <v>4</v>
      </c>
      <c r="O92" s="65">
        <f t="shared" si="27"/>
        <v>4</v>
      </c>
      <c r="P92" s="65">
        <f t="shared" si="27"/>
        <v>3</v>
      </c>
      <c r="Q92" s="65">
        <f t="shared" si="27"/>
        <v>4</v>
      </c>
      <c r="R92" s="65">
        <f t="shared" si="27"/>
        <v>5</v>
      </c>
      <c r="S92" s="65">
        <f t="shared" si="27"/>
        <v>4</v>
      </c>
      <c r="T92" s="65">
        <f t="shared" si="27"/>
        <v>7</v>
      </c>
      <c r="U92" s="65">
        <f t="shared" si="27"/>
        <v>4</v>
      </c>
      <c r="V92" s="104">
        <f t="shared" si="27"/>
        <v>4</v>
      </c>
      <c r="W92" s="56">
        <f t="shared" si="25"/>
        <v>82</v>
      </c>
    </row>
    <row r="93" spans="1:23" ht="13.5" thickBot="1">
      <c r="A93" s="72">
        <v>4</v>
      </c>
      <c r="B93" s="136" t="str">
        <f>B60</f>
        <v>Germanová Valéria</v>
      </c>
      <c r="C93" s="136"/>
      <c r="D93" s="135"/>
      <c r="E93" s="103">
        <f>E63</f>
        <v>5</v>
      </c>
      <c r="F93" s="65">
        <f aca="true" t="shared" si="28" ref="F93:V93">F63</f>
        <v>3</v>
      </c>
      <c r="G93" s="65">
        <f t="shared" si="28"/>
        <v>5</v>
      </c>
      <c r="H93" s="65">
        <f t="shared" si="28"/>
        <v>5</v>
      </c>
      <c r="I93" s="65">
        <f t="shared" si="28"/>
        <v>6</v>
      </c>
      <c r="J93" s="65">
        <f t="shared" si="28"/>
        <v>3</v>
      </c>
      <c r="K93" s="65">
        <f t="shared" si="28"/>
        <v>6</v>
      </c>
      <c r="L93" s="65">
        <f t="shared" si="28"/>
        <v>5</v>
      </c>
      <c r="M93" s="65">
        <f t="shared" si="28"/>
        <v>4</v>
      </c>
      <c r="N93" s="65">
        <f t="shared" si="28"/>
        <v>5</v>
      </c>
      <c r="O93" s="65">
        <f t="shared" si="28"/>
        <v>6</v>
      </c>
      <c r="P93" s="65">
        <f t="shared" si="28"/>
        <v>5</v>
      </c>
      <c r="Q93" s="65">
        <f t="shared" si="28"/>
        <v>5</v>
      </c>
      <c r="R93" s="65">
        <f t="shared" si="28"/>
        <v>5</v>
      </c>
      <c r="S93" s="65">
        <f t="shared" si="28"/>
        <v>5</v>
      </c>
      <c r="T93" s="65">
        <f t="shared" si="28"/>
        <v>6</v>
      </c>
      <c r="U93" s="65">
        <f t="shared" si="28"/>
        <v>6</v>
      </c>
      <c r="V93" s="104">
        <f t="shared" si="28"/>
        <v>4</v>
      </c>
      <c r="W93" s="56">
        <f t="shared" si="25"/>
        <v>89</v>
      </c>
    </row>
    <row r="94" spans="1:23" ht="13.5" thickBot="1">
      <c r="A94" s="72">
        <v>5</v>
      </c>
      <c r="B94" s="136" t="str">
        <f>B70</f>
        <v>Sedmák Miroslav</v>
      </c>
      <c r="C94" s="136"/>
      <c r="D94" s="135"/>
      <c r="E94" s="103">
        <f>E73</f>
        <v>9</v>
      </c>
      <c r="F94" s="65">
        <f aca="true" t="shared" si="29" ref="F94:V94">F73</f>
        <v>6</v>
      </c>
      <c r="G94" s="65">
        <f t="shared" si="29"/>
        <v>8</v>
      </c>
      <c r="H94" s="65">
        <f t="shared" si="29"/>
        <v>9</v>
      </c>
      <c r="I94" s="65">
        <f t="shared" si="29"/>
        <v>11</v>
      </c>
      <c r="J94" s="65">
        <f t="shared" si="29"/>
        <v>7</v>
      </c>
      <c r="K94" s="65">
        <f t="shared" si="29"/>
        <v>9</v>
      </c>
      <c r="L94" s="65">
        <f t="shared" si="29"/>
        <v>9</v>
      </c>
      <c r="M94" s="65">
        <f t="shared" si="29"/>
        <v>5</v>
      </c>
      <c r="N94" s="65">
        <f t="shared" si="29"/>
        <v>6</v>
      </c>
      <c r="O94" s="65">
        <f t="shared" si="29"/>
        <v>9</v>
      </c>
      <c r="P94" s="65">
        <f t="shared" si="29"/>
        <v>8</v>
      </c>
      <c r="Q94" s="65">
        <f t="shared" si="29"/>
        <v>11</v>
      </c>
      <c r="R94" s="65">
        <f t="shared" si="29"/>
        <v>9</v>
      </c>
      <c r="S94" s="65">
        <f t="shared" si="29"/>
        <v>8</v>
      </c>
      <c r="T94" s="65">
        <f t="shared" si="29"/>
        <v>11</v>
      </c>
      <c r="U94" s="65">
        <f t="shared" si="29"/>
        <v>5</v>
      </c>
      <c r="V94" s="104">
        <f t="shared" si="29"/>
        <v>6</v>
      </c>
      <c r="W94" s="56">
        <f t="shared" si="25"/>
        <v>146</v>
      </c>
    </row>
    <row r="95" spans="1:23" ht="13.5" thickBot="1">
      <c r="A95" s="73">
        <v>6</v>
      </c>
      <c r="B95" s="137" t="str">
        <f>B80</f>
        <v>Novák Peter</v>
      </c>
      <c r="C95" s="137"/>
      <c r="D95" s="135"/>
      <c r="E95" s="107">
        <f>E83</f>
        <v>5</v>
      </c>
      <c r="F95" s="75">
        <f aca="true" t="shared" si="30" ref="F95:V95">F83</f>
        <v>4</v>
      </c>
      <c r="G95" s="75">
        <f t="shared" si="30"/>
        <v>7</v>
      </c>
      <c r="H95" s="75">
        <f t="shared" si="30"/>
        <v>6</v>
      </c>
      <c r="I95" s="75">
        <f t="shared" si="30"/>
        <v>6</v>
      </c>
      <c r="J95" s="75">
        <f t="shared" si="30"/>
        <v>3</v>
      </c>
      <c r="K95" s="75">
        <f t="shared" si="30"/>
        <v>5</v>
      </c>
      <c r="L95" s="75">
        <f t="shared" si="30"/>
        <v>5</v>
      </c>
      <c r="M95" s="75">
        <f t="shared" si="30"/>
        <v>3</v>
      </c>
      <c r="N95" s="75">
        <f t="shared" si="30"/>
        <v>5</v>
      </c>
      <c r="O95" s="75">
        <f t="shared" si="30"/>
        <v>6</v>
      </c>
      <c r="P95" s="75">
        <f t="shared" si="30"/>
        <v>6</v>
      </c>
      <c r="Q95" s="75">
        <f t="shared" si="30"/>
        <v>7</v>
      </c>
      <c r="R95" s="75">
        <f t="shared" si="30"/>
        <v>5</v>
      </c>
      <c r="S95" s="75">
        <f t="shared" si="30"/>
        <v>8</v>
      </c>
      <c r="T95" s="75">
        <f t="shared" si="30"/>
        <v>6</v>
      </c>
      <c r="U95" s="75">
        <f t="shared" si="30"/>
        <v>9</v>
      </c>
      <c r="V95" s="108">
        <f t="shared" si="30"/>
        <v>3</v>
      </c>
      <c r="W95" s="76">
        <f t="shared" si="25"/>
        <v>99</v>
      </c>
    </row>
    <row r="194" ht="12.75">
      <c r="IV194">
        <v>4</v>
      </c>
    </row>
  </sheetData>
  <sheetProtection/>
  <mergeCells count="27">
    <mergeCell ref="A26:B27"/>
    <mergeCell ref="C26:C27"/>
    <mergeCell ref="A33:C33"/>
    <mergeCell ref="A36:B37"/>
    <mergeCell ref="C36:C37"/>
    <mergeCell ref="A43:C43"/>
    <mergeCell ref="A46:B47"/>
    <mergeCell ref="C46:C47"/>
    <mergeCell ref="A53:C53"/>
    <mergeCell ref="A56:B57"/>
    <mergeCell ref="C56:C57"/>
    <mergeCell ref="A63:C63"/>
    <mergeCell ref="A66:B67"/>
    <mergeCell ref="C66:C67"/>
    <mergeCell ref="A73:C73"/>
    <mergeCell ref="A76:B77"/>
    <mergeCell ref="C76:C77"/>
    <mergeCell ref="A83:C83"/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1">
      <selection activeCell="E19" sqref="E19:V19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117</v>
      </c>
      <c r="B2" s="11">
        <v>71.3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35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2.75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70</v>
      </c>
      <c r="C6" s="29">
        <v>10.8</v>
      </c>
      <c r="D6" s="30">
        <f>IF(C6="ZK",$X$3,ROUND(SUM(C6*$A$2/$C$2-($W$2-$B$2)),0))</f>
        <v>10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144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2.75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69</v>
      </c>
      <c r="C9" s="29">
        <v>36</v>
      </c>
      <c r="D9" s="30">
        <f>IF(C9="ZK",$X$3,ROUND(SUM(C9*$A$2/$C$2-($W$2-$B$2)),0))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146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2.75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72</v>
      </c>
      <c r="C12" s="29">
        <v>7.3</v>
      </c>
      <c r="D12" s="30">
        <f>IF(C12="ZK",$X$3,ROUND(SUM(C12*$A$2/$C$2-($W$2-$B$2)),0))</f>
        <v>7</v>
      </c>
      <c r="E12" s="30">
        <f aca="true" t="shared" si="4" ref="E12:V12">IF(E13="s",0,IF(E14-E13+E$2&lt;0,0,E14-E13+E$2))</f>
        <v>1</v>
      </c>
      <c r="F12" s="30">
        <f t="shared" si="4"/>
        <v>2</v>
      </c>
      <c r="G12" s="30">
        <f t="shared" si="4"/>
        <v>0</v>
      </c>
      <c r="H12" s="30">
        <f t="shared" si="4"/>
        <v>1</v>
      </c>
      <c r="I12" s="30">
        <f t="shared" si="4"/>
        <v>0</v>
      </c>
      <c r="J12" s="30">
        <f t="shared" si="4"/>
        <v>2</v>
      </c>
      <c r="K12" s="30">
        <f t="shared" si="4"/>
        <v>1</v>
      </c>
      <c r="L12" s="30">
        <f t="shared" si="4"/>
        <v>0</v>
      </c>
      <c r="M12" s="30">
        <f t="shared" si="4"/>
        <v>3</v>
      </c>
      <c r="N12" s="30">
        <f t="shared" si="4"/>
        <v>2</v>
      </c>
      <c r="O12" s="30">
        <f t="shared" si="4"/>
        <v>0</v>
      </c>
      <c r="P12" s="30">
        <f t="shared" si="4"/>
        <v>2</v>
      </c>
      <c r="Q12" s="30">
        <f t="shared" si="4"/>
        <v>0</v>
      </c>
      <c r="R12" s="30">
        <f t="shared" si="4"/>
        <v>3</v>
      </c>
      <c r="S12" s="30">
        <f t="shared" si="4"/>
        <v>2</v>
      </c>
      <c r="T12" s="30">
        <f t="shared" si="4"/>
        <v>3</v>
      </c>
      <c r="U12" s="30">
        <f t="shared" si="4"/>
        <v>0</v>
      </c>
      <c r="V12" s="30">
        <f t="shared" si="4"/>
        <v>2</v>
      </c>
      <c r="W12" s="30">
        <f>SUM(E12:V12)</f>
        <v>24</v>
      </c>
      <c r="X12" s="31">
        <f>IF(C12&gt;-50,IF(X13=TRUE,"s",SUM(E13:V13)),"z")</f>
        <v>95</v>
      </c>
      <c r="Y12" s="31">
        <f>IF(X13=TRUE,"s",SUM(N13:V13))</f>
        <v>44</v>
      </c>
      <c r="Z12" s="31">
        <f>IF(X13=TRUE,"s",SUM(Q13:W13))</f>
        <v>30</v>
      </c>
      <c r="AA12" s="31">
        <f>IF(X13=TRUE,"s",SUM(T13:V13))</f>
        <v>15</v>
      </c>
      <c r="AB12" s="31">
        <f>IF(X13=TRUE,"s",SUM(V13))</f>
        <v>3</v>
      </c>
    </row>
    <row r="13" spans="1:28" ht="12.75">
      <c r="A13" s="32"/>
      <c r="B13" s="33" t="s">
        <v>143</v>
      </c>
      <c r="C13" s="34"/>
      <c r="D13" s="35"/>
      <c r="E13" s="36">
        <v>5</v>
      </c>
      <c r="F13" s="36">
        <v>4</v>
      </c>
      <c r="G13" s="36">
        <v>8</v>
      </c>
      <c r="H13" s="36">
        <v>6</v>
      </c>
      <c r="I13" s="36">
        <v>11</v>
      </c>
      <c r="J13" s="36">
        <v>3</v>
      </c>
      <c r="K13" s="36">
        <v>6</v>
      </c>
      <c r="L13" s="36">
        <v>6</v>
      </c>
      <c r="M13" s="36">
        <v>2</v>
      </c>
      <c r="N13" s="36">
        <v>4</v>
      </c>
      <c r="O13" s="36">
        <v>6</v>
      </c>
      <c r="P13" s="36">
        <v>4</v>
      </c>
      <c r="Q13" s="36">
        <v>7</v>
      </c>
      <c r="R13" s="36">
        <v>4</v>
      </c>
      <c r="S13" s="36">
        <v>4</v>
      </c>
      <c r="T13" s="36">
        <v>5</v>
      </c>
      <c r="U13" s="36">
        <v>7</v>
      </c>
      <c r="V13" s="36">
        <v>3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2.75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2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79</v>
      </c>
      <c r="C15" s="29">
        <v>24.9</v>
      </c>
      <c r="D15" s="30">
        <f>IF(C15="ZK",$X$3,ROUND(SUM(C15*$A$2/$C$2-($W$2-$B$2)),0))</f>
        <v>25</v>
      </c>
      <c r="E15" s="30">
        <f aca="true" t="shared" si="6" ref="E15:V15">IF(E16="s",0,IF(E17-E16+E$2&lt;0,0,E17-E16+E$2))</f>
        <v>2</v>
      </c>
      <c r="F15" s="30">
        <f t="shared" si="6"/>
        <v>4</v>
      </c>
      <c r="G15" s="30">
        <f t="shared" si="6"/>
        <v>2</v>
      </c>
      <c r="H15" s="30">
        <f t="shared" si="6"/>
        <v>3</v>
      </c>
      <c r="I15" s="30">
        <f t="shared" si="6"/>
        <v>3</v>
      </c>
      <c r="J15" s="30">
        <f t="shared" si="6"/>
        <v>2</v>
      </c>
      <c r="K15" s="30">
        <f t="shared" si="6"/>
        <v>2</v>
      </c>
      <c r="L15" s="30">
        <f t="shared" si="6"/>
        <v>2</v>
      </c>
      <c r="M15" s="30">
        <f t="shared" si="6"/>
        <v>2</v>
      </c>
      <c r="N15" s="30">
        <f t="shared" si="6"/>
        <v>2</v>
      </c>
      <c r="O15" s="30">
        <f t="shared" si="6"/>
        <v>1</v>
      </c>
      <c r="P15" s="30">
        <f t="shared" si="6"/>
        <v>2</v>
      </c>
      <c r="Q15" s="30">
        <f t="shared" si="6"/>
        <v>1</v>
      </c>
      <c r="R15" s="30">
        <f t="shared" si="6"/>
        <v>3</v>
      </c>
      <c r="S15" s="30">
        <f t="shared" si="6"/>
        <v>2</v>
      </c>
      <c r="T15" s="30">
        <f t="shared" si="6"/>
        <v>1</v>
      </c>
      <c r="U15" s="30">
        <f t="shared" si="6"/>
        <v>2</v>
      </c>
      <c r="V15" s="30">
        <f t="shared" si="6"/>
        <v>2</v>
      </c>
      <c r="W15" s="30">
        <f>SUM(E15:V15)</f>
        <v>38</v>
      </c>
      <c r="X15" s="31">
        <f>IF(C15&gt;-50,IF(X16=TRUE,"s",SUM(E16:V16)),"z")</f>
        <v>95</v>
      </c>
      <c r="Y15" s="31">
        <f>IF(X16=TRUE,"s",SUM(N16:V16))</f>
        <v>51</v>
      </c>
      <c r="Z15" s="31">
        <f>IF(X16=TRUE,"s",SUM(Q16:W16))</f>
        <v>35</v>
      </c>
      <c r="AA15" s="31">
        <f>IF(X16=TRUE,"s",SUM(T16:V16))</f>
        <v>18</v>
      </c>
      <c r="AB15" s="31">
        <f>IF(X16=TRUE,"s",SUM(V16))</f>
        <v>4</v>
      </c>
    </row>
    <row r="16" spans="1:28" ht="12.75">
      <c r="A16" s="32"/>
      <c r="B16" s="33" t="s">
        <v>144</v>
      </c>
      <c r="C16" s="46" t="s">
        <v>7</v>
      </c>
      <c r="D16" s="35"/>
      <c r="E16" s="36">
        <v>5</v>
      </c>
      <c r="F16" s="36">
        <v>3</v>
      </c>
      <c r="G16" s="36">
        <v>6</v>
      </c>
      <c r="H16" s="36">
        <v>5</v>
      </c>
      <c r="I16" s="36">
        <v>6</v>
      </c>
      <c r="J16" s="36">
        <v>4</v>
      </c>
      <c r="K16" s="36">
        <v>6</v>
      </c>
      <c r="L16" s="36">
        <v>5</v>
      </c>
      <c r="M16" s="36">
        <v>4</v>
      </c>
      <c r="N16" s="36">
        <v>5</v>
      </c>
      <c r="O16" s="36">
        <v>6</v>
      </c>
      <c r="P16" s="36">
        <v>5</v>
      </c>
      <c r="Q16" s="36">
        <v>7</v>
      </c>
      <c r="R16" s="36">
        <v>5</v>
      </c>
      <c r="S16" s="36">
        <v>5</v>
      </c>
      <c r="T16" s="36">
        <v>8</v>
      </c>
      <c r="U16" s="36">
        <v>6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2.75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3</v>
      </c>
      <c r="H17" s="43">
        <f t="shared" si="7"/>
        <v>4</v>
      </c>
      <c r="I17" s="43">
        <f t="shared" si="7"/>
        <v>4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4</v>
      </c>
      <c r="U17" s="43">
        <f t="shared" si="7"/>
        <v>4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83</v>
      </c>
      <c r="C18" s="29">
        <v>34.3</v>
      </c>
      <c r="D18" s="30">
        <f>IF(C18="ZK",$X$3,ROUND(SUM(C18*$A$2/$C$2-($W$2-$B$2)),0))</f>
        <v>35</v>
      </c>
      <c r="E18" s="30">
        <f aca="true" t="shared" si="8" ref="E18:V18">IF(E19="s",0,IF(E20-E19+E$2&lt;0,0,E20-E19+E$2))</f>
        <v>1</v>
      </c>
      <c r="F18" s="30">
        <f t="shared" si="8"/>
        <v>0</v>
      </c>
      <c r="G18" s="30">
        <f t="shared" si="8"/>
        <v>3</v>
      </c>
      <c r="H18" s="30">
        <f t="shared" si="8"/>
        <v>3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1</v>
      </c>
      <c r="M18" s="30">
        <f t="shared" si="8"/>
        <v>2</v>
      </c>
      <c r="N18" s="30">
        <f t="shared" si="8"/>
        <v>2</v>
      </c>
      <c r="O18" s="30">
        <f t="shared" si="8"/>
        <v>3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4</v>
      </c>
      <c r="T18" s="30">
        <f t="shared" si="8"/>
        <v>2</v>
      </c>
      <c r="U18" s="30">
        <f t="shared" si="8"/>
        <v>0</v>
      </c>
      <c r="V18" s="30">
        <f t="shared" si="8"/>
        <v>3</v>
      </c>
      <c r="W18" s="30">
        <f>SUM(E18:V18)</f>
        <v>24</v>
      </c>
      <c r="X18" s="31">
        <f>IF(C18&gt;-50,IF(X19=TRUE,"s",SUM(E19:V19)),"z")</f>
        <v>124</v>
      </c>
      <c r="Y18" s="31">
        <f>IF(X19=TRUE,"s",SUM(N19:V19))</f>
        <v>61</v>
      </c>
      <c r="Z18" s="31">
        <f>IF(X19=TRUE,"s",SUM(Q19:W19))</f>
        <v>43</v>
      </c>
      <c r="AA18" s="31">
        <f>IF(X19=TRUE,"s",SUM(T19:V19))</f>
        <v>19</v>
      </c>
      <c r="AB18" s="31">
        <f>IF(X19=TRUE,"s",SUM(V19))</f>
        <v>4</v>
      </c>
    </row>
    <row r="19" spans="1:28" ht="12.75">
      <c r="A19" s="32"/>
      <c r="B19" s="33" t="s">
        <v>145</v>
      </c>
      <c r="C19" s="34"/>
      <c r="D19" s="35"/>
      <c r="E19" s="36">
        <v>7</v>
      </c>
      <c r="F19" s="36">
        <v>7</v>
      </c>
      <c r="G19" s="36">
        <v>6</v>
      </c>
      <c r="H19" s="36">
        <v>5</v>
      </c>
      <c r="I19" s="36">
        <v>10</v>
      </c>
      <c r="J19" s="36">
        <v>7</v>
      </c>
      <c r="K19" s="36">
        <v>9</v>
      </c>
      <c r="L19" s="36">
        <v>7</v>
      </c>
      <c r="M19" s="36">
        <v>5</v>
      </c>
      <c r="N19" s="36">
        <v>5</v>
      </c>
      <c r="O19" s="36">
        <v>5</v>
      </c>
      <c r="P19" s="36">
        <v>8</v>
      </c>
      <c r="Q19" s="36">
        <v>11</v>
      </c>
      <c r="R19" s="36">
        <v>9</v>
      </c>
      <c r="S19" s="36">
        <v>4</v>
      </c>
      <c r="T19" s="36">
        <v>7</v>
      </c>
      <c r="U19" s="36">
        <v>8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2.75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4</v>
      </c>
      <c r="L20" s="43">
        <f t="shared" si="9"/>
        <v>4</v>
      </c>
      <c r="M20" s="43">
        <f t="shared" si="9"/>
        <v>4</v>
      </c>
      <c r="N20" s="43">
        <f t="shared" si="9"/>
        <v>3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2.75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spans="1:28" ht="12.75">
      <c r="A24" s="27">
        <v>7</v>
      </c>
      <c r="B24" s="28" t="s">
        <v>7</v>
      </c>
      <c r="C24" s="29">
        <v>36</v>
      </c>
      <c r="D24" s="30">
        <f>IF(C24="ZK",$X$3,ROUND(SUM(C24*$A$2/$C$2-($W$2-$B$2)),0))</f>
        <v>37</v>
      </c>
      <c r="E24" s="30">
        <f aca="true" t="shared" si="12" ref="E24:V24">IF(E25="s",0,IF(E26-E25+E$2&lt;0,0,E26-E25+E$2))</f>
        <v>0</v>
      </c>
      <c r="F24" s="30">
        <f t="shared" si="12"/>
        <v>0</v>
      </c>
      <c r="G24" s="30">
        <f t="shared" si="12"/>
        <v>0</v>
      </c>
      <c r="H24" s="30">
        <f t="shared" si="12"/>
        <v>0</v>
      </c>
      <c r="I24" s="30">
        <f t="shared" si="12"/>
        <v>0</v>
      </c>
      <c r="J24" s="30">
        <f t="shared" si="12"/>
        <v>0</v>
      </c>
      <c r="K24" s="30">
        <f t="shared" si="12"/>
        <v>0</v>
      </c>
      <c r="L24" s="30">
        <f t="shared" si="12"/>
        <v>0</v>
      </c>
      <c r="M24" s="30">
        <f t="shared" si="12"/>
        <v>0</v>
      </c>
      <c r="N24" s="30">
        <f t="shared" si="12"/>
        <v>0</v>
      </c>
      <c r="O24" s="30">
        <f t="shared" si="12"/>
        <v>0</v>
      </c>
      <c r="P24" s="30">
        <f t="shared" si="12"/>
        <v>0</v>
      </c>
      <c r="Q24" s="30">
        <f t="shared" si="12"/>
        <v>0</v>
      </c>
      <c r="R24" s="30">
        <f t="shared" si="12"/>
        <v>0</v>
      </c>
      <c r="S24" s="30">
        <f t="shared" si="12"/>
        <v>0</v>
      </c>
      <c r="T24" s="30">
        <f t="shared" si="12"/>
        <v>0</v>
      </c>
      <c r="U24" s="30">
        <f t="shared" si="12"/>
        <v>0</v>
      </c>
      <c r="V24" s="30">
        <f t="shared" si="12"/>
        <v>0</v>
      </c>
      <c r="W24" s="30">
        <f>SUM(E24:V24)</f>
        <v>0</v>
      </c>
      <c r="X24" s="31">
        <f>IF(C24&gt;-50,IF(X25=TRUE,"s",SUM(E25:V25)),"z")</f>
        <v>198</v>
      </c>
      <c r="Y24" s="31">
        <f>IF(X25=TRUE,"s",SUM(N25:V25))</f>
        <v>99</v>
      </c>
      <c r="Z24" s="31">
        <f>IF(X25=TRUE,"s",SUM(Q25:W25))</f>
        <v>66</v>
      </c>
      <c r="AA24" s="31">
        <f>IF(X25=TRUE,"s",SUM(T25:V25))</f>
        <v>33</v>
      </c>
      <c r="AB24" s="31">
        <f>IF(X25=TRUE,"s",SUM(V25))</f>
        <v>11</v>
      </c>
    </row>
    <row r="25" spans="1:28" ht="12.75">
      <c r="A25" s="32"/>
      <c r="B25" s="33" t="s">
        <v>7</v>
      </c>
      <c r="C25" s="34"/>
      <c r="D25" s="35"/>
      <c r="E25" s="36">
        <v>11</v>
      </c>
      <c r="F25" s="36">
        <v>11</v>
      </c>
      <c r="G25" s="36">
        <v>11</v>
      </c>
      <c r="H25" s="36">
        <v>11</v>
      </c>
      <c r="I25" s="36">
        <v>11</v>
      </c>
      <c r="J25" s="36">
        <v>11</v>
      </c>
      <c r="K25" s="36">
        <v>11</v>
      </c>
      <c r="L25" s="36">
        <v>11</v>
      </c>
      <c r="M25" s="36">
        <v>11</v>
      </c>
      <c r="N25" s="36">
        <v>11</v>
      </c>
      <c r="O25" s="36">
        <v>11</v>
      </c>
      <c r="P25" s="36">
        <v>11</v>
      </c>
      <c r="Q25" s="36">
        <v>11</v>
      </c>
      <c r="R25" s="36">
        <v>11</v>
      </c>
      <c r="S25" s="36">
        <v>11</v>
      </c>
      <c r="T25" s="36">
        <v>11</v>
      </c>
      <c r="U25" s="36">
        <v>11</v>
      </c>
      <c r="V25" s="36">
        <v>11</v>
      </c>
      <c r="W25" s="35"/>
      <c r="X25" s="37" t="b">
        <f>ISERROR(E25+F25+G25+H25+I25+J25+K25+L25+M25+N25+O25+P25+Q25+R25+S25+T25+U25+V25)</f>
        <v>0</v>
      </c>
      <c r="Y25" s="38"/>
      <c r="Z25" s="38"/>
      <c r="AA25" s="38"/>
      <c r="AB25" s="38"/>
    </row>
    <row r="26" spans="1:28" ht="12.75">
      <c r="A26" s="39"/>
      <c r="B26" s="40"/>
      <c r="C26" s="41"/>
      <c r="D26" s="42"/>
      <c r="E26" s="43">
        <f aca="true" t="shared" si="13" ref="E26:V26">IF($D24&lt;0,2+ROUNDUP(IF($D24+18-E$3&gt;0,0,$D24+18-E$3)/18,0),2+ROUNDUP(IF($D24-E$3+1&gt;0,$D24-E$3+1,0)/18,0))</f>
        <v>4</v>
      </c>
      <c r="F26" s="43">
        <f t="shared" si="13"/>
        <v>4</v>
      </c>
      <c r="G26" s="43">
        <f t="shared" si="13"/>
        <v>4</v>
      </c>
      <c r="H26" s="43">
        <f t="shared" si="13"/>
        <v>4</v>
      </c>
      <c r="I26" s="43">
        <f t="shared" si="13"/>
        <v>4</v>
      </c>
      <c r="J26" s="43">
        <f t="shared" si="13"/>
        <v>4</v>
      </c>
      <c r="K26" s="43">
        <f t="shared" si="13"/>
        <v>5</v>
      </c>
      <c r="L26" s="43">
        <f t="shared" si="13"/>
        <v>4</v>
      </c>
      <c r="M26" s="43">
        <f t="shared" si="13"/>
        <v>4</v>
      </c>
      <c r="N26" s="43">
        <f t="shared" si="13"/>
        <v>4</v>
      </c>
      <c r="O26" s="43">
        <f t="shared" si="13"/>
        <v>4</v>
      </c>
      <c r="P26" s="43">
        <f t="shared" si="13"/>
        <v>4</v>
      </c>
      <c r="Q26" s="43">
        <f t="shared" si="13"/>
        <v>4</v>
      </c>
      <c r="R26" s="43">
        <f t="shared" si="13"/>
        <v>4</v>
      </c>
      <c r="S26" s="43">
        <f t="shared" si="13"/>
        <v>4</v>
      </c>
      <c r="T26" s="43">
        <f t="shared" si="13"/>
        <v>4</v>
      </c>
      <c r="U26" s="43">
        <f t="shared" si="13"/>
        <v>4</v>
      </c>
      <c r="V26" s="44">
        <f t="shared" si="13"/>
        <v>4</v>
      </c>
      <c r="W26" s="42"/>
      <c r="X26" s="45"/>
      <c r="Y26" s="45"/>
      <c r="Z26" s="45"/>
      <c r="AA26" s="45"/>
      <c r="AB26" s="45"/>
    </row>
    <row r="27" spans="1:28" ht="12.75">
      <c r="A27" s="27">
        <v>8</v>
      </c>
      <c r="B27" s="28" t="s">
        <v>7</v>
      </c>
      <c r="C27" s="29">
        <v>36</v>
      </c>
      <c r="D27" s="30">
        <f>IF(C27="ZK",$X$3,ROUND(SUM(C27*$A$2/$C$2-($W$2-$B$2)),0))</f>
        <v>37</v>
      </c>
      <c r="E27" s="30">
        <f aca="true" t="shared" si="14" ref="E27:V27">IF(E28="s",0,IF(E29-E28+E$2&lt;0,0,E29-E28+E$2))</f>
        <v>0</v>
      </c>
      <c r="F27" s="30">
        <f t="shared" si="14"/>
        <v>0</v>
      </c>
      <c r="G27" s="30">
        <f t="shared" si="14"/>
        <v>0</v>
      </c>
      <c r="H27" s="30">
        <f t="shared" si="14"/>
        <v>0</v>
      </c>
      <c r="I27" s="30">
        <f t="shared" si="14"/>
        <v>0</v>
      </c>
      <c r="J27" s="30">
        <f t="shared" si="14"/>
        <v>0</v>
      </c>
      <c r="K27" s="30">
        <f t="shared" si="14"/>
        <v>0</v>
      </c>
      <c r="L27" s="30">
        <f t="shared" si="14"/>
        <v>0</v>
      </c>
      <c r="M27" s="30">
        <f t="shared" si="14"/>
        <v>0</v>
      </c>
      <c r="N27" s="30">
        <f t="shared" si="14"/>
        <v>0</v>
      </c>
      <c r="O27" s="30">
        <f t="shared" si="14"/>
        <v>0</v>
      </c>
      <c r="P27" s="30">
        <f t="shared" si="14"/>
        <v>0</v>
      </c>
      <c r="Q27" s="30">
        <f t="shared" si="14"/>
        <v>0</v>
      </c>
      <c r="R27" s="30">
        <f t="shared" si="14"/>
        <v>0</v>
      </c>
      <c r="S27" s="30">
        <f t="shared" si="14"/>
        <v>0</v>
      </c>
      <c r="T27" s="30">
        <f t="shared" si="14"/>
        <v>0</v>
      </c>
      <c r="U27" s="30">
        <f t="shared" si="14"/>
        <v>0</v>
      </c>
      <c r="V27" s="30">
        <f t="shared" si="14"/>
        <v>0</v>
      </c>
      <c r="W27" s="30">
        <f>SUM(E27:V27)</f>
        <v>0</v>
      </c>
      <c r="X27" s="31">
        <f>IF(C27&gt;-50,IF(X28=TRUE,"s",SUM(E28:V28)),"z")</f>
        <v>198</v>
      </c>
      <c r="Y27" s="31">
        <f>IF(X28=TRUE,"s",SUM(N28:V28))</f>
        <v>99</v>
      </c>
      <c r="Z27" s="31">
        <f>IF(X28=TRUE,"s",SUM(Q28:W28))</f>
        <v>66</v>
      </c>
      <c r="AA27" s="31">
        <f>IF(X28=TRUE,"s",SUM(T28:V28))</f>
        <v>33</v>
      </c>
      <c r="AB27" s="31">
        <f>IF(X28=TRUE,"s",SUM(V28))</f>
        <v>11</v>
      </c>
    </row>
    <row r="28" spans="1:28" ht="12.75">
      <c r="A28" s="32"/>
      <c r="B28" s="33" t="s">
        <v>7</v>
      </c>
      <c r="C28" s="34"/>
      <c r="D28" s="35"/>
      <c r="E28" s="36">
        <v>11</v>
      </c>
      <c r="F28" s="36">
        <v>11</v>
      </c>
      <c r="G28" s="36">
        <v>11</v>
      </c>
      <c r="H28" s="36">
        <v>11</v>
      </c>
      <c r="I28" s="36">
        <v>11</v>
      </c>
      <c r="J28" s="36">
        <v>11</v>
      </c>
      <c r="K28" s="36">
        <v>11</v>
      </c>
      <c r="L28" s="36">
        <v>11</v>
      </c>
      <c r="M28" s="36">
        <v>11</v>
      </c>
      <c r="N28" s="36">
        <v>11</v>
      </c>
      <c r="O28" s="36">
        <v>11</v>
      </c>
      <c r="P28" s="36">
        <v>11</v>
      </c>
      <c r="Q28" s="36">
        <v>11</v>
      </c>
      <c r="R28" s="36">
        <v>11</v>
      </c>
      <c r="S28" s="36">
        <v>11</v>
      </c>
      <c r="T28" s="36">
        <v>11</v>
      </c>
      <c r="U28" s="36">
        <v>11</v>
      </c>
      <c r="V28" s="36">
        <v>11</v>
      </c>
      <c r="W28" s="35"/>
      <c r="X28" s="37" t="b">
        <f>ISERROR(E28+F28+G28+H28+I28+J28+K28+L28+M28+N28+O28+P28+Q28+R28+S28+T28+U28+V28)</f>
        <v>0</v>
      </c>
      <c r="Y28" s="38"/>
      <c r="Z28" s="38"/>
      <c r="AA28" s="38"/>
      <c r="AB28" s="38"/>
    </row>
    <row r="29" spans="1:28" ht="12.75">
      <c r="A29" s="39"/>
      <c r="B29" s="40"/>
      <c r="C29" s="41"/>
      <c r="D29" s="42"/>
      <c r="E29" s="43">
        <f aca="true" t="shared" si="15" ref="E29:V29">IF($D27&lt;0,2+ROUNDUP(IF($D27+18-E$3&gt;0,0,$D27+18-E$3)/18,0),2+ROUNDUP(IF($D27-E$3+1&gt;0,$D27-E$3+1,0)/18,0))</f>
        <v>4</v>
      </c>
      <c r="F29" s="43">
        <f t="shared" si="15"/>
        <v>4</v>
      </c>
      <c r="G29" s="43">
        <f t="shared" si="15"/>
        <v>4</v>
      </c>
      <c r="H29" s="43">
        <f t="shared" si="15"/>
        <v>4</v>
      </c>
      <c r="I29" s="43">
        <f t="shared" si="15"/>
        <v>4</v>
      </c>
      <c r="J29" s="43">
        <f t="shared" si="15"/>
        <v>4</v>
      </c>
      <c r="K29" s="43">
        <f t="shared" si="15"/>
        <v>5</v>
      </c>
      <c r="L29" s="43">
        <f t="shared" si="15"/>
        <v>4</v>
      </c>
      <c r="M29" s="43">
        <f t="shared" si="15"/>
        <v>4</v>
      </c>
      <c r="N29" s="43">
        <f t="shared" si="15"/>
        <v>4</v>
      </c>
      <c r="O29" s="43">
        <f t="shared" si="15"/>
        <v>4</v>
      </c>
      <c r="P29" s="43">
        <f t="shared" si="15"/>
        <v>4</v>
      </c>
      <c r="Q29" s="43">
        <f t="shared" si="15"/>
        <v>4</v>
      </c>
      <c r="R29" s="43">
        <f t="shared" si="15"/>
        <v>4</v>
      </c>
      <c r="S29" s="43">
        <f t="shared" si="15"/>
        <v>4</v>
      </c>
      <c r="T29" s="43">
        <f t="shared" si="15"/>
        <v>4</v>
      </c>
      <c r="U29" s="43">
        <f t="shared" si="15"/>
        <v>4</v>
      </c>
      <c r="V29" s="44">
        <f t="shared" si="15"/>
        <v>4</v>
      </c>
      <c r="W29" s="42"/>
      <c r="X29" s="45"/>
      <c r="Y29" s="45"/>
      <c r="Z29" s="45"/>
      <c r="AA29" s="45"/>
      <c r="AB29" s="45"/>
    </row>
    <row r="30" spans="1:28" ht="12.75">
      <c r="A30" s="27">
        <v>9</v>
      </c>
      <c r="B30" s="28" t="s">
        <v>7</v>
      </c>
      <c r="C30" s="29">
        <v>36</v>
      </c>
      <c r="D30" s="30">
        <f>IF(C30="ZK",$X$3,ROUND(SUM(C30*$A$2/$C$2-($W$2-$B$2)),0))</f>
        <v>37</v>
      </c>
      <c r="E30" s="30">
        <f aca="true" t="shared" si="16" ref="E30:V30">IF(E31="s",0,IF(E32-E31+E$2&lt;0,0,E32-E31+E$2))</f>
        <v>0</v>
      </c>
      <c r="F30" s="30">
        <f t="shared" si="16"/>
        <v>0</v>
      </c>
      <c r="G30" s="30">
        <f t="shared" si="16"/>
        <v>0</v>
      </c>
      <c r="H30" s="30">
        <f t="shared" si="16"/>
        <v>0</v>
      </c>
      <c r="I30" s="30">
        <f t="shared" si="16"/>
        <v>0</v>
      </c>
      <c r="J30" s="30">
        <f t="shared" si="16"/>
        <v>0</v>
      </c>
      <c r="K30" s="30">
        <f t="shared" si="16"/>
        <v>0</v>
      </c>
      <c r="L30" s="30">
        <f t="shared" si="16"/>
        <v>0</v>
      </c>
      <c r="M30" s="30">
        <f t="shared" si="16"/>
        <v>0</v>
      </c>
      <c r="N30" s="30">
        <f t="shared" si="16"/>
        <v>0</v>
      </c>
      <c r="O30" s="30">
        <f t="shared" si="16"/>
        <v>0</v>
      </c>
      <c r="P30" s="30">
        <f t="shared" si="16"/>
        <v>0</v>
      </c>
      <c r="Q30" s="30">
        <f t="shared" si="16"/>
        <v>0</v>
      </c>
      <c r="R30" s="30">
        <f t="shared" si="16"/>
        <v>0</v>
      </c>
      <c r="S30" s="30">
        <f t="shared" si="16"/>
        <v>0</v>
      </c>
      <c r="T30" s="30">
        <f t="shared" si="16"/>
        <v>0</v>
      </c>
      <c r="U30" s="30">
        <f t="shared" si="16"/>
        <v>0</v>
      </c>
      <c r="V30" s="30">
        <f t="shared" si="16"/>
        <v>0</v>
      </c>
      <c r="W30" s="30">
        <f>SUM(E30:V30)</f>
        <v>0</v>
      </c>
      <c r="X30" s="31">
        <f>IF(C30&gt;-50,IF(X31=TRUE,"s",SUM(E31:V31)),"z")</f>
        <v>198</v>
      </c>
      <c r="Y30" s="31">
        <f>IF(X31=TRUE,"s",SUM(N31:V31))</f>
        <v>99</v>
      </c>
      <c r="Z30" s="31">
        <f>IF(X31=TRUE,"s",SUM(Q31:W31))</f>
        <v>66</v>
      </c>
      <c r="AA30" s="31">
        <f>IF(X31=TRUE,"s",SUM(T31:V31))</f>
        <v>33</v>
      </c>
      <c r="AB30" s="31">
        <f>IF(X31=TRUE,"s",SUM(V31))</f>
        <v>11</v>
      </c>
    </row>
    <row r="31" spans="1:28" ht="12.75">
      <c r="A31" s="32"/>
      <c r="B31" s="33" t="s">
        <v>7</v>
      </c>
      <c r="C31" s="34"/>
      <c r="D31" s="35"/>
      <c r="E31" s="36">
        <v>11</v>
      </c>
      <c r="F31" s="36">
        <v>11</v>
      </c>
      <c r="G31" s="36">
        <v>11</v>
      </c>
      <c r="H31" s="36">
        <v>11</v>
      </c>
      <c r="I31" s="36">
        <v>11</v>
      </c>
      <c r="J31" s="36">
        <v>11</v>
      </c>
      <c r="K31" s="36">
        <v>11</v>
      </c>
      <c r="L31" s="36">
        <v>11</v>
      </c>
      <c r="M31" s="36">
        <v>11</v>
      </c>
      <c r="N31" s="36">
        <v>11</v>
      </c>
      <c r="O31" s="36">
        <v>11</v>
      </c>
      <c r="P31" s="36">
        <v>11</v>
      </c>
      <c r="Q31" s="36">
        <v>11</v>
      </c>
      <c r="R31" s="36">
        <v>11</v>
      </c>
      <c r="S31" s="36">
        <v>11</v>
      </c>
      <c r="T31" s="36">
        <v>11</v>
      </c>
      <c r="U31" s="36">
        <v>11</v>
      </c>
      <c r="V31" s="36">
        <v>11</v>
      </c>
      <c r="W31" s="35"/>
      <c r="X31" s="37" t="b">
        <f>ISERROR(E31+F31+G31+H31+I31+J31+K31+L31+M31+N31+O31+P31+Q31+R31+S31+T31+U31+V31)</f>
        <v>0</v>
      </c>
      <c r="Y31" s="38"/>
      <c r="Z31" s="38"/>
      <c r="AA31" s="38"/>
      <c r="AB31" s="38"/>
    </row>
    <row r="32" spans="1:28" ht="12.75">
      <c r="A32" s="39"/>
      <c r="B32" s="40"/>
      <c r="C32" s="41"/>
      <c r="D32" s="42"/>
      <c r="E32" s="43">
        <f aca="true" t="shared" si="17" ref="E32:V32">IF($D30&lt;0,2+ROUNDUP(IF($D30+18-E$3&gt;0,0,$D30+18-E$3)/18,0),2+ROUNDUP(IF($D30-E$3+1&gt;0,$D30-E$3+1,0)/18,0))</f>
        <v>4</v>
      </c>
      <c r="F32" s="43">
        <f t="shared" si="17"/>
        <v>4</v>
      </c>
      <c r="G32" s="43">
        <f t="shared" si="17"/>
        <v>4</v>
      </c>
      <c r="H32" s="43">
        <f t="shared" si="17"/>
        <v>4</v>
      </c>
      <c r="I32" s="43">
        <f t="shared" si="17"/>
        <v>4</v>
      </c>
      <c r="J32" s="43">
        <f t="shared" si="17"/>
        <v>4</v>
      </c>
      <c r="K32" s="43">
        <f t="shared" si="17"/>
        <v>5</v>
      </c>
      <c r="L32" s="43">
        <f t="shared" si="17"/>
        <v>4</v>
      </c>
      <c r="M32" s="43">
        <f t="shared" si="17"/>
        <v>4</v>
      </c>
      <c r="N32" s="43">
        <f t="shared" si="17"/>
        <v>4</v>
      </c>
      <c r="O32" s="43">
        <f t="shared" si="17"/>
        <v>4</v>
      </c>
      <c r="P32" s="43">
        <f t="shared" si="17"/>
        <v>4</v>
      </c>
      <c r="Q32" s="43">
        <f t="shared" si="17"/>
        <v>4</v>
      </c>
      <c r="R32" s="43">
        <f t="shared" si="17"/>
        <v>4</v>
      </c>
      <c r="S32" s="43">
        <f t="shared" si="17"/>
        <v>4</v>
      </c>
      <c r="T32" s="43">
        <f t="shared" si="17"/>
        <v>4</v>
      </c>
      <c r="U32" s="43">
        <f t="shared" si="17"/>
        <v>4</v>
      </c>
      <c r="V32" s="44">
        <f t="shared" si="17"/>
        <v>4</v>
      </c>
      <c r="W32" s="42"/>
      <c r="X32" s="45"/>
      <c r="Y32" s="45"/>
      <c r="Z32" s="45"/>
      <c r="AA32" s="45"/>
      <c r="AB32" s="45"/>
    </row>
    <row r="33" spans="1:28" ht="12.75">
      <c r="A33" s="27">
        <v>10</v>
      </c>
      <c r="B33" s="28" t="s">
        <v>7</v>
      </c>
      <c r="C33" s="29">
        <v>36</v>
      </c>
      <c r="D33" s="30">
        <f>IF(C33="ZK",$X$3,ROUND(SUM(C33*$A$2/$C$2-($W$2-$B$2)),0))</f>
        <v>37</v>
      </c>
      <c r="E33" s="30">
        <f aca="true" t="shared" si="18" ref="E33:V33">IF(E34="s",0,IF(E35-E34+E$2&lt;0,0,E35-E34+E$2))</f>
        <v>0</v>
      </c>
      <c r="F33" s="30">
        <f t="shared" si="18"/>
        <v>0</v>
      </c>
      <c r="G33" s="30">
        <f t="shared" si="18"/>
        <v>0</v>
      </c>
      <c r="H33" s="30">
        <f t="shared" si="18"/>
        <v>0</v>
      </c>
      <c r="I33" s="30">
        <f t="shared" si="18"/>
        <v>0</v>
      </c>
      <c r="J33" s="30">
        <f t="shared" si="18"/>
        <v>0</v>
      </c>
      <c r="K33" s="30">
        <f t="shared" si="18"/>
        <v>0</v>
      </c>
      <c r="L33" s="30">
        <f t="shared" si="18"/>
        <v>0</v>
      </c>
      <c r="M33" s="30">
        <f t="shared" si="18"/>
        <v>0</v>
      </c>
      <c r="N33" s="30">
        <f t="shared" si="18"/>
        <v>0</v>
      </c>
      <c r="O33" s="30">
        <f t="shared" si="18"/>
        <v>0</v>
      </c>
      <c r="P33" s="30">
        <f t="shared" si="18"/>
        <v>0</v>
      </c>
      <c r="Q33" s="30">
        <f t="shared" si="18"/>
        <v>0</v>
      </c>
      <c r="R33" s="30">
        <f t="shared" si="18"/>
        <v>0</v>
      </c>
      <c r="S33" s="30">
        <f t="shared" si="18"/>
        <v>0</v>
      </c>
      <c r="T33" s="30">
        <f t="shared" si="18"/>
        <v>0</v>
      </c>
      <c r="U33" s="30">
        <f t="shared" si="18"/>
        <v>0</v>
      </c>
      <c r="V33" s="30">
        <f t="shared" si="18"/>
        <v>0</v>
      </c>
      <c r="W33" s="30">
        <f>SUM(E33:V33)</f>
        <v>0</v>
      </c>
      <c r="X33" s="31">
        <f>IF(C33&gt;-50,IF(X34=TRUE,"s",SUM(E34:V34)),"z")</f>
        <v>198</v>
      </c>
      <c r="Y33" s="31">
        <f>IF(X34=TRUE,"s",SUM(N34:V34))</f>
        <v>99</v>
      </c>
      <c r="Z33" s="31">
        <f>IF(X34=TRUE,"s",SUM(Q34:W34))</f>
        <v>66</v>
      </c>
      <c r="AA33" s="31">
        <f>IF(X34=TRUE,"s",SUM(T34:V34))</f>
        <v>33</v>
      </c>
      <c r="AB33" s="31">
        <f>IF(X34=TRUE,"s",SUM(V34))</f>
        <v>11</v>
      </c>
    </row>
    <row r="34" spans="1:28" ht="12.75">
      <c r="A34" s="32"/>
      <c r="B34" s="33" t="s">
        <v>7</v>
      </c>
      <c r="C34" s="34"/>
      <c r="D34" s="35"/>
      <c r="E34" s="36">
        <v>11</v>
      </c>
      <c r="F34" s="36">
        <v>11</v>
      </c>
      <c r="G34" s="36">
        <v>11</v>
      </c>
      <c r="H34" s="36">
        <v>11</v>
      </c>
      <c r="I34" s="36">
        <v>11</v>
      </c>
      <c r="J34" s="36">
        <v>11</v>
      </c>
      <c r="K34" s="36">
        <v>11</v>
      </c>
      <c r="L34" s="36">
        <v>11</v>
      </c>
      <c r="M34" s="36">
        <v>11</v>
      </c>
      <c r="N34" s="36">
        <v>11</v>
      </c>
      <c r="O34" s="36">
        <v>11</v>
      </c>
      <c r="P34" s="36">
        <v>11</v>
      </c>
      <c r="Q34" s="36">
        <v>11</v>
      </c>
      <c r="R34" s="36">
        <v>11</v>
      </c>
      <c r="S34" s="36">
        <v>11</v>
      </c>
      <c r="T34" s="36">
        <v>11</v>
      </c>
      <c r="U34" s="36">
        <v>11</v>
      </c>
      <c r="V34" s="36">
        <v>11</v>
      </c>
      <c r="W34" s="35"/>
      <c r="X34" s="37" t="b">
        <f>ISERROR(E34+F34+G34+H34+I34+J34+K34+L34+M34+N34+O34+P34+Q34+R34+S34+T34+U34+V34)</f>
        <v>0</v>
      </c>
      <c r="Y34" s="38"/>
      <c r="Z34" s="38"/>
      <c r="AA34" s="38"/>
      <c r="AB34" s="38"/>
    </row>
    <row r="35" spans="1:28" ht="13.5" thickBot="1">
      <c r="A35" s="39"/>
      <c r="B35" s="40"/>
      <c r="C35" s="41"/>
      <c r="D35" s="42"/>
      <c r="E35" s="43">
        <f aca="true" t="shared" si="19" ref="E35:V35">IF($D33&lt;0,2+ROUNDUP(IF($D33+18-E$3&gt;0,0,$D33+18-E$3)/18,0),2+ROUNDUP(IF($D33-E$3+1&gt;0,$D33-E$3+1,0)/18,0))</f>
        <v>4</v>
      </c>
      <c r="F35" s="43">
        <f t="shared" si="19"/>
        <v>4</v>
      </c>
      <c r="G35" s="43">
        <f t="shared" si="19"/>
        <v>4</v>
      </c>
      <c r="H35" s="43">
        <f t="shared" si="19"/>
        <v>4</v>
      </c>
      <c r="I35" s="43">
        <f t="shared" si="19"/>
        <v>4</v>
      </c>
      <c r="J35" s="43">
        <f t="shared" si="19"/>
        <v>4</v>
      </c>
      <c r="K35" s="43">
        <f t="shared" si="19"/>
        <v>5</v>
      </c>
      <c r="L35" s="43">
        <f t="shared" si="19"/>
        <v>4</v>
      </c>
      <c r="M35" s="43">
        <f t="shared" si="19"/>
        <v>4</v>
      </c>
      <c r="N35" s="43">
        <f t="shared" si="19"/>
        <v>4</v>
      </c>
      <c r="O35" s="43">
        <f t="shared" si="19"/>
        <v>4</v>
      </c>
      <c r="P35" s="43">
        <f t="shared" si="19"/>
        <v>4</v>
      </c>
      <c r="Q35" s="43">
        <f t="shared" si="19"/>
        <v>4</v>
      </c>
      <c r="R35" s="43">
        <f t="shared" si="19"/>
        <v>4</v>
      </c>
      <c r="S35" s="43">
        <f t="shared" si="19"/>
        <v>4</v>
      </c>
      <c r="T35" s="43">
        <f t="shared" si="19"/>
        <v>4</v>
      </c>
      <c r="U35" s="43">
        <f t="shared" si="19"/>
        <v>4</v>
      </c>
      <c r="V35" s="44">
        <f t="shared" si="19"/>
        <v>4</v>
      </c>
      <c r="W35" s="42"/>
      <c r="X35" s="45"/>
      <c r="Y35" s="45"/>
      <c r="Z35" s="45"/>
      <c r="AA35" s="45"/>
      <c r="AB35" s="45"/>
    </row>
    <row r="36" spans="1:28" ht="12.75">
      <c r="A36" s="27">
        <v>11</v>
      </c>
      <c r="B36" s="28" t="s">
        <v>7</v>
      </c>
      <c r="C36" s="29">
        <v>36</v>
      </c>
      <c r="D36" s="30">
        <f>IF(C36="ZK",$X$3,ROUND(SUM(C36*$A$2/$C$2-($W$2-$B$2)),0))</f>
        <v>37</v>
      </c>
      <c r="E36" s="30">
        <f aca="true" t="shared" si="20" ref="E36:V36">IF(E37="s",0,IF(E38-E37+E$2&lt;0,0,E38-E37+E$2))</f>
        <v>0</v>
      </c>
      <c r="F36" s="30">
        <f t="shared" si="20"/>
        <v>0</v>
      </c>
      <c r="G36" s="30">
        <f t="shared" si="20"/>
        <v>0</v>
      </c>
      <c r="H36" s="30">
        <f t="shared" si="20"/>
        <v>0</v>
      </c>
      <c r="I36" s="30">
        <f t="shared" si="20"/>
        <v>0</v>
      </c>
      <c r="J36" s="30">
        <f t="shared" si="20"/>
        <v>0</v>
      </c>
      <c r="K36" s="30">
        <f t="shared" si="20"/>
        <v>0</v>
      </c>
      <c r="L36" s="30">
        <f t="shared" si="20"/>
        <v>0</v>
      </c>
      <c r="M36" s="30">
        <f t="shared" si="20"/>
        <v>0</v>
      </c>
      <c r="N36" s="30">
        <f t="shared" si="20"/>
        <v>0</v>
      </c>
      <c r="O36" s="30">
        <f t="shared" si="20"/>
        <v>0</v>
      </c>
      <c r="P36" s="30">
        <f t="shared" si="20"/>
        <v>0</v>
      </c>
      <c r="Q36" s="30">
        <f t="shared" si="20"/>
        <v>0</v>
      </c>
      <c r="R36" s="30">
        <f t="shared" si="20"/>
        <v>0</v>
      </c>
      <c r="S36" s="30">
        <f t="shared" si="20"/>
        <v>0</v>
      </c>
      <c r="T36" s="30">
        <f t="shared" si="20"/>
        <v>0</v>
      </c>
      <c r="U36" s="30">
        <f t="shared" si="20"/>
        <v>0</v>
      </c>
      <c r="V36" s="30">
        <f t="shared" si="20"/>
        <v>0</v>
      </c>
      <c r="W36" s="30">
        <f>SUM(E36:V36)</f>
        <v>0</v>
      </c>
      <c r="X36" s="31">
        <f>IF(C36&gt;-50,IF(X37=TRUE,"s",SUM(E37:V37)),"z")</f>
        <v>198</v>
      </c>
      <c r="Y36" s="31">
        <f>IF(X37=TRUE,"s",SUM(N37:V37))</f>
        <v>99</v>
      </c>
      <c r="Z36" s="31">
        <f>IF(X37=TRUE,"s",SUM(Q37:W37))</f>
        <v>66</v>
      </c>
      <c r="AA36" s="31">
        <f>IF(X37=TRUE,"s",SUM(T37:V37))</f>
        <v>33</v>
      </c>
      <c r="AB36" s="31">
        <f>IF(X37=TRUE,"s",SUM(V37))</f>
        <v>11</v>
      </c>
    </row>
    <row r="37" spans="1:28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  <c r="X37" s="37" t="b">
        <f>ISERROR(E37+F37+G37+H37+I37+J37+K37+L37+M37+N37+O37+P37+Q37+R37+S37+T37+U37+V37)</f>
        <v>0</v>
      </c>
      <c r="Y37" s="38"/>
      <c r="Z37" s="38"/>
      <c r="AA37" s="38"/>
      <c r="AB37" s="38"/>
    </row>
    <row r="38" spans="1:28" ht="13.5" thickBot="1">
      <c r="A38" s="39"/>
      <c r="B38" s="40"/>
      <c r="C38" s="41"/>
      <c r="D38" s="42"/>
      <c r="E38" s="43">
        <f aca="true" t="shared" si="21" ref="E38:V38">IF($D36&lt;0,2+ROUNDUP(IF($D36+18-E$3&gt;0,0,$D36+18-E$3)/18,0),2+ROUNDUP(IF($D36-E$3+1&gt;0,$D36-E$3+1,0)/18,0))</f>
        <v>4</v>
      </c>
      <c r="F38" s="43">
        <f t="shared" si="21"/>
        <v>4</v>
      </c>
      <c r="G38" s="43">
        <f t="shared" si="21"/>
        <v>4</v>
      </c>
      <c r="H38" s="43">
        <f t="shared" si="21"/>
        <v>4</v>
      </c>
      <c r="I38" s="43">
        <f t="shared" si="21"/>
        <v>4</v>
      </c>
      <c r="J38" s="43">
        <f t="shared" si="21"/>
        <v>4</v>
      </c>
      <c r="K38" s="43">
        <f t="shared" si="21"/>
        <v>5</v>
      </c>
      <c r="L38" s="43">
        <f t="shared" si="21"/>
        <v>4</v>
      </c>
      <c r="M38" s="43">
        <f t="shared" si="21"/>
        <v>4</v>
      </c>
      <c r="N38" s="43">
        <f t="shared" si="21"/>
        <v>4</v>
      </c>
      <c r="O38" s="43">
        <f t="shared" si="21"/>
        <v>4</v>
      </c>
      <c r="P38" s="43">
        <f t="shared" si="21"/>
        <v>4</v>
      </c>
      <c r="Q38" s="43">
        <f t="shared" si="21"/>
        <v>4</v>
      </c>
      <c r="R38" s="43">
        <f t="shared" si="21"/>
        <v>4</v>
      </c>
      <c r="S38" s="43">
        <f t="shared" si="21"/>
        <v>4</v>
      </c>
      <c r="T38" s="43">
        <f t="shared" si="21"/>
        <v>4</v>
      </c>
      <c r="U38" s="43">
        <f t="shared" si="21"/>
        <v>4</v>
      </c>
      <c r="V38" s="44">
        <f t="shared" si="21"/>
        <v>4</v>
      </c>
      <c r="W38" s="42"/>
      <c r="X38" s="45"/>
      <c r="Y38" s="45"/>
      <c r="Z38" s="45"/>
      <c r="AA38" s="45"/>
      <c r="AB38" s="45"/>
    </row>
    <row r="79" ht="12.75">
      <c r="AA79" s="5" t="s">
        <v>7</v>
      </c>
    </row>
    <row r="194" ht="12.75">
      <c r="IV194">
        <v>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T93"/>
  <sheetViews>
    <sheetView tabSelected="1" zoomScale="90" zoomScaleNormal="90" workbookViewId="0" topLeftCell="B1">
      <selection activeCell="H47" sqref="H47"/>
    </sheetView>
  </sheetViews>
  <sheetFormatPr defaultColWidth="12.57421875" defaultRowHeight="12.75"/>
  <cols>
    <col min="1" max="1" width="4.7109375" style="0" customWidth="1"/>
    <col min="2" max="2" width="7.140625" style="0" customWidth="1"/>
    <col min="3" max="3" width="12.57421875" style="0" customWidth="1"/>
    <col min="4" max="4" width="18.8515625" style="0" customWidth="1"/>
    <col min="5" max="5" width="12.421875" style="0" customWidth="1"/>
    <col min="6" max="6" width="11.00390625" style="0" customWidth="1"/>
    <col min="7" max="7" width="5.140625" style="0" customWidth="1"/>
    <col min="8" max="8" width="32.00390625" style="0" customWidth="1"/>
    <col min="9" max="9" width="10.8515625" style="0" customWidth="1"/>
    <col min="10" max="10" width="7.8515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6.140625" style="0" customWidth="1"/>
    <col min="27" max="27" width="9.140625" style="0" customWidth="1"/>
    <col min="28" max="28" width="8.28125" style="0" customWidth="1"/>
  </cols>
  <sheetData>
    <row r="2" spans="3:8" ht="23.25">
      <c r="C2" s="100" t="s">
        <v>86</v>
      </c>
      <c r="D2" s="101"/>
      <c r="F2" s="100" t="s">
        <v>88</v>
      </c>
      <c r="G2" s="100"/>
      <c r="H2" s="100"/>
    </row>
    <row r="3" spans="3:4" ht="12.75">
      <c r="C3" t="s">
        <v>55</v>
      </c>
      <c r="D3" s="79"/>
    </row>
    <row r="4" spans="3:4" ht="12.75">
      <c r="C4" s="89" t="s">
        <v>118</v>
      </c>
      <c r="D4" s="79"/>
    </row>
    <row r="5" spans="5:13" ht="15.75">
      <c r="E5" s="91" t="s">
        <v>121</v>
      </c>
      <c r="F5" s="80"/>
      <c r="G5" s="80"/>
      <c r="H5" s="80"/>
      <c r="I5" s="80"/>
      <c r="J5" s="80"/>
      <c r="K5" s="80"/>
      <c r="L5" s="80"/>
      <c r="M5" s="80"/>
    </row>
    <row r="8" spans="2:10" ht="12.75">
      <c r="B8" s="132" t="s">
        <v>27</v>
      </c>
      <c r="C8" s="133" t="s">
        <v>25</v>
      </c>
      <c r="D8" s="133"/>
      <c r="E8" s="155" t="s">
        <v>28</v>
      </c>
      <c r="F8" s="155" t="s">
        <v>29</v>
      </c>
      <c r="H8" s="133" t="s">
        <v>30</v>
      </c>
      <c r="I8" s="133" t="s">
        <v>31</v>
      </c>
      <c r="J8" s="133" t="s">
        <v>32</v>
      </c>
    </row>
    <row r="9" spans="2:10" ht="13.5" thickBot="1">
      <c r="B9" s="132"/>
      <c r="C9" s="133"/>
      <c r="D9" s="133"/>
      <c r="E9" s="155"/>
      <c r="F9" s="155"/>
      <c r="H9" s="133"/>
      <c r="I9" s="133"/>
      <c r="J9" s="133"/>
    </row>
    <row r="10" spans="2:10" ht="21.75" customHeight="1" thickBot="1">
      <c r="B10" s="141" t="s">
        <v>102</v>
      </c>
      <c r="C10" s="146" t="s">
        <v>94</v>
      </c>
      <c r="D10" s="147"/>
      <c r="E10" s="92">
        <v>16</v>
      </c>
      <c r="F10" s="151">
        <v>77</v>
      </c>
      <c r="G10" t="s">
        <v>7</v>
      </c>
      <c r="H10" s="90" t="s">
        <v>99</v>
      </c>
      <c r="I10" s="126">
        <v>109</v>
      </c>
      <c r="J10" s="81">
        <v>1</v>
      </c>
    </row>
    <row r="11" spans="2:10" ht="18" customHeight="1" thickBot="1">
      <c r="B11" s="143"/>
      <c r="C11" s="145" t="s">
        <v>137</v>
      </c>
      <c r="D11" s="145"/>
      <c r="E11" s="92">
        <v>35</v>
      </c>
      <c r="F11" s="149"/>
      <c r="H11" s="90" t="s">
        <v>90</v>
      </c>
      <c r="I11" s="86">
        <v>109</v>
      </c>
      <c r="J11" s="60">
        <v>2</v>
      </c>
    </row>
    <row r="12" spans="2:10" ht="18" customHeight="1" thickBot="1">
      <c r="B12" s="143"/>
      <c r="C12" s="145" t="s">
        <v>139</v>
      </c>
      <c r="D12" s="145"/>
      <c r="E12" s="92">
        <v>21</v>
      </c>
      <c r="F12" s="149"/>
      <c r="H12" s="128" t="s">
        <v>98</v>
      </c>
      <c r="I12" s="129">
        <v>105</v>
      </c>
      <c r="J12" s="118">
        <v>3</v>
      </c>
    </row>
    <row r="13" spans="2:15" ht="18" customHeight="1" thickBot="1" thickTop="1">
      <c r="B13" s="144"/>
      <c r="C13" s="145" t="s">
        <v>147</v>
      </c>
      <c r="D13" s="145"/>
      <c r="E13" s="97">
        <v>21</v>
      </c>
      <c r="F13" s="150"/>
      <c r="H13" s="87" t="s">
        <v>89</v>
      </c>
      <c r="I13" s="86">
        <v>100</v>
      </c>
      <c r="J13" s="76">
        <v>4</v>
      </c>
      <c r="L13" t="s">
        <v>34</v>
      </c>
      <c r="M13" s="64"/>
      <c r="N13" s="95"/>
      <c r="O13" s="86"/>
    </row>
    <row r="14" spans="2:15" ht="21.75" customHeight="1" thickBot="1">
      <c r="B14" s="141" t="s">
        <v>135</v>
      </c>
      <c r="C14" s="146" t="s">
        <v>136</v>
      </c>
      <c r="D14" s="147"/>
      <c r="E14" s="96">
        <v>24</v>
      </c>
      <c r="F14" s="151">
        <v>91</v>
      </c>
      <c r="H14" s="90" t="s">
        <v>103</v>
      </c>
      <c r="I14" s="86">
        <v>99</v>
      </c>
      <c r="J14" s="60">
        <v>5</v>
      </c>
      <c r="M14" s="64"/>
      <c r="N14" s="95"/>
      <c r="O14" s="88"/>
    </row>
    <row r="15" spans="2:15" ht="21" customHeight="1" thickBot="1">
      <c r="B15" s="143"/>
      <c r="C15" s="145" t="s">
        <v>127</v>
      </c>
      <c r="D15" s="145"/>
      <c r="E15" s="92">
        <v>34</v>
      </c>
      <c r="F15" s="149"/>
      <c r="H15" s="90" t="s">
        <v>93</v>
      </c>
      <c r="I15" s="93">
        <v>98</v>
      </c>
      <c r="J15" s="60">
        <v>6</v>
      </c>
      <c r="M15" s="64"/>
      <c r="N15" s="95"/>
      <c r="O15" s="88"/>
    </row>
    <row r="16" spans="2:15" ht="18" customHeight="1" thickBot="1">
      <c r="B16" s="143"/>
      <c r="C16" s="145" t="s">
        <v>128</v>
      </c>
      <c r="D16" s="145"/>
      <c r="E16" s="92">
        <v>12</v>
      </c>
      <c r="F16" s="149"/>
      <c r="H16" s="90" t="s">
        <v>97</v>
      </c>
      <c r="I16" s="93">
        <v>95</v>
      </c>
      <c r="J16" s="60">
        <v>7</v>
      </c>
      <c r="M16" s="64"/>
      <c r="N16" s="95"/>
      <c r="O16" s="88"/>
    </row>
    <row r="17" spans="2:15" ht="18" customHeight="1" thickBot="1">
      <c r="B17" s="144"/>
      <c r="C17" s="145" t="s">
        <v>129</v>
      </c>
      <c r="D17" s="145"/>
      <c r="E17" s="98">
        <v>33</v>
      </c>
      <c r="F17" s="150"/>
      <c r="H17" s="90" t="s">
        <v>115</v>
      </c>
      <c r="I17" s="130">
        <v>93</v>
      </c>
      <c r="J17" s="60">
        <v>8</v>
      </c>
      <c r="M17" s="64"/>
      <c r="N17" s="94"/>
      <c r="O17" s="93"/>
    </row>
    <row r="18" spans="2:10" ht="18" customHeight="1" thickBot="1">
      <c r="B18" s="152" t="s">
        <v>89</v>
      </c>
      <c r="C18" s="146" t="s">
        <v>60</v>
      </c>
      <c r="D18" s="147"/>
      <c r="E18" s="99">
        <v>39</v>
      </c>
      <c r="F18" s="151">
        <v>100</v>
      </c>
      <c r="H18" s="90" t="s">
        <v>135</v>
      </c>
      <c r="I18" s="93">
        <v>91</v>
      </c>
      <c r="J18" s="60">
        <v>9</v>
      </c>
    </row>
    <row r="19" spans="2:10" ht="18" customHeight="1" thickBot="1">
      <c r="B19" s="153"/>
      <c r="C19" s="145" t="s">
        <v>109</v>
      </c>
      <c r="D19" s="145"/>
      <c r="E19" s="92">
        <v>21</v>
      </c>
      <c r="F19" s="149"/>
      <c r="H19" s="90" t="s">
        <v>96</v>
      </c>
      <c r="I19" s="86">
        <v>84</v>
      </c>
      <c r="J19" s="60">
        <v>10</v>
      </c>
    </row>
    <row r="20" spans="2:10" ht="19.5" customHeight="1" thickBot="1">
      <c r="B20" s="153"/>
      <c r="C20" s="145" t="s">
        <v>58</v>
      </c>
      <c r="D20" s="145"/>
      <c r="E20" s="92">
        <v>29</v>
      </c>
      <c r="F20" s="149"/>
      <c r="H20" s="90" t="s">
        <v>91</v>
      </c>
      <c r="I20" s="114">
        <v>83</v>
      </c>
      <c r="J20" s="60">
        <v>11</v>
      </c>
    </row>
    <row r="21" spans="2:10" ht="18" customHeight="1" thickBot="1">
      <c r="B21" s="154"/>
      <c r="C21" s="145" t="s">
        <v>75</v>
      </c>
      <c r="D21" s="145"/>
      <c r="E21" s="97">
        <v>32</v>
      </c>
      <c r="F21" s="150"/>
      <c r="H21" s="90" t="s">
        <v>92</v>
      </c>
      <c r="I21" s="113">
        <v>77</v>
      </c>
      <c r="J21" s="110">
        <v>12</v>
      </c>
    </row>
    <row r="22" spans="2:10" ht="18.75" customHeight="1" thickBot="1">
      <c r="B22" s="152" t="s">
        <v>96</v>
      </c>
      <c r="C22" s="146" t="s">
        <v>71</v>
      </c>
      <c r="D22" s="147"/>
      <c r="E22" s="96">
        <v>31</v>
      </c>
      <c r="F22" s="151">
        <v>84</v>
      </c>
      <c r="H22" s="90" t="s">
        <v>142</v>
      </c>
      <c r="I22" s="127">
        <v>77</v>
      </c>
      <c r="J22" s="110">
        <v>13</v>
      </c>
    </row>
    <row r="23" spans="2:10" ht="27.75" customHeight="1">
      <c r="B23" s="153"/>
      <c r="C23" s="145" t="s">
        <v>51</v>
      </c>
      <c r="D23" s="145"/>
      <c r="E23" s="92">
        <v>22</v>
      </c>
      <c r="F23" s="149"/>
      <c r="H23" s="121" t="s">
        <v>7</v>
      </c>
      <c r="I23" s="123" t="s">
        <v>7</v>
      </c>
      <c r="J23" s="123" t="s">
        <v>7</v>
      </c>
    </row>
    <row r="24" spans="2:10" ht="23.25" customHeight="1">
      <c r="B24" s="153"/>
      <c r="C24" s="145" t="s">
        <v>110</v>
      </c>
      <c r="D24" s="145"/>
      <c r="E24" s="92">
        <v>24</v>
      </c>
      <c r="F24" s="149"/>
      <c r="H24" s="117" t="s">
        <v>7</v>
      </c>
      <c r="I24" s="93" t="s">
        <v>7</v>
      </c>
      <c r="J24" s="93" t="s">
        <v>7</v>
      </c>
    </row>
    <row r="25" spans="2:6" ht="22.5" customHeight="1" thickBot="1">
      <c r="B25" s="154"/>
      <c r="C25" s="145" t="s">
        <v>105</v>
      </c>
      <c r="D25" s="145"/>
      <c r="E25" s="97">
        <v>29</v>
      </c>
      <c r="F25" s="150"/>
    </row>
    <row r="26" spans="2:19" ht="22.5" customHeight="1">
      <c r="B26" s="141" t="s">
        <v>93</v>
      </c>
      <c r="C26" s="146" t="s">
        <v>123</v>
      </c>
      <c r="D26" s="147"/>
      <c r="E26" s="96">
        <v>29</v>
      </c>
      <c r="F26" s="151">
        <v>98</v>
      </c>
      <c r="P26" s="64"/>
      <c r="Q26" s="64"/>
      <c r="R26" s="64"/>
      <c r="S26" s="64"/>
    </row>
    <row r="27" spans="2:19" ht="21" customHeight="1">
      <c r="B27" s="143"/>
      <c r="C27" s="145" t="s">
        <v>49</v>
      </c>
      <c r="D27" s="145"/>
      <c r="E27" s="92">
        <v>41</v>
      </c>
      <c r="F27" s="149"/>
      <c r="M27" s="64"/>
      <c r="O27" s="64"/>
      <c r="P27" s="64"/>
      <c r="Q27" s="64"/>
      <c r="R27" s="64"/>
      <c r="S27" s="64"/>
    </row>
    <row r="28" spans="2:20" ht="21" customHeight="1">
      <c r="B28" s="143"/>
      <c r="C28" s="145" t="s">
        <v>50</v>
      </c>
      <c r="D28" s="145"/>
      <c r="E28" s="92">
        <v>28</v>
      </c>
      <c r="F28" s="149"/>
      <c r="N28" s="64"/>
      <c r="O28" s="64"/>
      <c r="P28" s="64"/>
      <c r="Q28" s="64"/>
      <c r="R28" s="64"/>
      <c r="S28" s="64"/>
      <c r="T28" s="64"/>
    </row>
    <row r="29" spans="2:20" ht="18" customHeight="1" thickBot="1">
      <c r="B29" s="144"/>
      <c r="C29" s="145" t="s">
        <v>54</v>
      </c>
      <c r="D29" s="145"/>
      <c r="E29" s="98">
        <v>28</v>
      </c>
      <c r="F29" s="150"/>
      <c r="K29" s="88" t="s">
        <v>7</v>
      </c>
      <c r="O29" s="64"/>
      <c r="P29" s="64"/>
      <c r="Q29" s="64"/>
      <c r="R29" s="64"/>
      <c r="S29" s="64"/>
      <c r="T29" s="64"/>
    </row>
    <row r="30" spans="2:20" ht="18" customHeight="1">
      <c r="B30" s="141" t="s">
        <v>115</v>
      </c>
      <c r="C30" s="146" t="s">
        <v>113</v>
      </c>
      <c r="D30" s="147"/>
      <c r="E30" s="99">
        <v>30</v>
      </c>
      <c r="F30" s="151">
        <v>93</v>
      </c>
      <c r="K30" s="88" t="s">
        <v>7</v>
      </c>
      <c r="O30" s="64"/>
      <c r="P30" s="64"/>
      <c r="Q30" s="64"/>
      <c r="R30" s="64"/>
      <c r="S30" s="64" t="s">
        <v>7</v>
      </c>
      <c r="T30" s="64"/>
    </row>
    <row r="31" spans="2:18" ht="18" customHeight="1">
      <c r="B31" s="143"/>
      <c r="C31" s="145" t="s">
        <v>130</v>
      </c>
      <c r="D31" s="145"/>
      <c r="E31" s="92">
        <v>31</v>
      </c>
      <c r="F31" s="149"/>
      <c r="K31" s="88" t="s">
        <v>7</v>
      </c>
      <c r="O31" s="64"/>
      <c r="P31" s="64"/>
      <c r="R31" s="64"/>
    </row>
    <row r="32" spans="2:11" ht="18" customHeight="1">
      <c r="B32" s="143"/>
      <c r="C32" s="145" t="s">
        <v>117</v>
      </c>
      <c r="D32" s="145"/>
      <c r="E32" s="92">
        <v>29</v>
      </c>
      <c r="F32" s="149"/>
      <c r="K32" s="93" t="s">
        <v>7</v>
      </c>
    </row>
    <row r="33" spans="2:6" ht="18" customHeight="1" thickBot="1">
      <c r="B33" s="144"/>
      <c r="C33" s="145" t="s">
        <v>134</v>
      </c>
      <c r="D33" s="145"/>
      <c r="E33" s="98">
        <v>32</v>
      </c>
      <c r="F33" s="150"/>
    </row>
    <row r="34" spans="2:6" ht="18" customHeight="1">
      <c r="B34" s="141" t="s">
        <v>97</v>
      </c>
      <c r="C34" s="146" t="s">
        <v>63</v>
      </c>
      <c r="D34" s="147"/>
      <c r="E34" s="99">
        <v>27</v>
      </c>
      <c r="F34" s="151">
        <v>95</v>
      </c>
    </row>
    <row r="35" spans="2:20" ht="18" customHeight="1">
      <c r="B35" s="143"/>
      <c r="C35" s="145" t="s">
        <v>64</v>
      </c>
      <c r="D35" s="145"/>
      <c r="E35" s="92">
        <v>30</v>
      </c>
      <c r="F35" s="149"/>
      <c r="T35" s="64"/>
    </row>
    <row r="36" spans="2:6" ht="18" customHeight="1">
      <c r="B36" s="143"/>
      <c r="C36" s="145" t="s">
        <v>61</v>
      </c>
      <c r="D36" s="145"/>
      <c r="E36" s="92">
        <v>27</v>
      </c>
      <c r="F36" s="149"/>
    </row>
    <row r="37" spans="2:6" ht="18" customHeight="1" thickBot="1">
      <c r="B37" s="144"/>
      <c r="C37" s="145" t="s">
        <v>62</v>
      </c>
      <c r="D37" s="145"/>
      <c r="E37" s="97">
        <v>38</v>
      </c>
      <c r="F37" s="150"/>
    </row>
    <row r="38" spans="2:6" ht="18" customHeight="1">
      <c r="B38" s="141" t="s">
        <v>98</v>
      </c>
      <c r="C38" s="146" t="s">
        <v>125</v>
      </c>
      <c r="D38" s="147"/>
      <c r="E38" s="96">
        <v>31</v>
      </c>
      <c r="F38" s="151">
        <v>105</v>
      </c>
    </row>
    <row r="39" spans="2:6" ht="18" customHeight="1">
      <c r="B39" s="143"/>
      <c r="C39" s="145" t="s">
        <v>47</v>
      </c>
      <c r="D39" s="145"/>
      <c r="E39" s="92">
        <v>36</v>
      </c>
      <c r="F39" s="149"/>
    </row>
    <row r="40" spans="2:6" ht="18" customHeight="1">
      <c r="B40" s="143"/>
      <c r="C40" s="145" t="s">
        <v>45</v>
      </c>
      <c r="D40" s="145"/>
      <c r="E40" s="92">
        <v>37</v>
      </c>
      <c r="F40" s="149"/>
    </row>
    <row r="41" spans="2:6" ht="18" customHeight="1" thickBot="1">
      <c r="B41" s="144"/>
      <c r="C41" s="145" t="s">
        <v>46</v>
      </c>
      <c r="D41" s="145"/>
      <c r="E41" s="97">
        <v>32</v>
      </c>
      <c r="F41" s="150"/>
    </row>
    <row r="42" spans="2:6" ht="18" customHeight="1">
      <c r="B42" s="141" t="s">
        <v>99</v>
      </c>
      <c r="C42" s="146" t="s">
        <v>106</v>
      </c>
      <c r="D42" s="147"/>
      <c r="E42" s="117">
        <v>34</v>
      </c>
      <c r="F42" s="148">
        <v>109</v>
      </c>
    </row>
    <row r="43" spans="2:6" ht="20.25" customHeight="1">
      <c r="B43" s="142"/>
      <c r="C43" s="156" t="s">
        <v>42</v>
      </c>
      <c r="D43" s="157"/>
      <c r="E43" s="117">
        <v>34</v>
      </c>
      <c r="F43" s="149"/>
    </row>
    <row r="44" spans="2:6" ht="20.25" customHeight="1">
      <c r="B44" s="143"/>
      <c r="C44" s="156" t="s">
        <v>43</v>
      </c>
      <c r="D44" s="157"/>
      <c r="E44" s="117">
        <v>31</v>
      </c>
      <c r="F44" s="149"/>
    </row>
    <row r="45" spans="2:6" ht="18" customHeight="1" thickBot="1">
      <c r="B45" s="144"/>
      <c r="C45" s="161" t="s">
        <v>100</v>
      </c>
      <c r="D45" s="162"/>
      <c r="E45" s="112">
        <v>41</v>
      </c>
      <c r="F45" s="150"/>
    </row>
    <row r="46" spans="2:6" ht="18" customHeight="1">
      <c r="B46" s="141" t="s">
        <v>90</v>
      </c>
      <c r="C46" s="156" t="s">
        <v>53</v>
      </c>
      <c r="D46" s="157"/>
      <c r="E46" s="96">
        <v>33</v>
      </c>
      <c r="F46" s="151">
        <v>109</v>
      </c>
    </row>
    <row r="47" spans="2:6" ht="18" customHeight="1">
      <c r="B47" s="143"/>
      <c r="C47" s="145" t="s">
        <v>107</v>
      </c>
      <c r="D47" s="145"/>
      <c r="E47" s="92">
        <v>40</v>
      </c>
      <c r="F47" s="149"/>
    </row>
    <row r="48" spans="2:6" ht="18" customHeight="1">
      <c r="B48" s="143"/>
      <c r="C48" s="145" t="s">
        <v>39</v>
      </c>
      <c r="D48" s="145"/>
      <c r="E48" s="92">
        <v>36</v>
      </c>
      <c r="F48" s="149"/>
    </row>
    <row r="49" spans="2:6" ht="18" customHeight="1" thickBot="1">
      <c r="B49" s="144"/>
      <c r="C49" s="145" t="s">
        <v>131</v>
      </c>
      <c r="D49" s="145"/>
      <c r="E49" s="97">
        <v>27</v>
      </c>
      <c r="F49" s="150"/>
    </row>
    <row r="50" spans="2:6" ht="18" customHeight="1">
      <c r="B50" s="141" t="s">
        <v>91</v>
      </c>
      <c r="C50" s="146" t="s">
        <v>108</v>
      </c>
      <c r="D50" s="147"/>
      <c r="E50" s="96">
        <v>23</v>
      </c>
      <c r="F50" s="151">
        <v>83</v>
      </c>
    </row>
    <row r="51" spans="2:6" ht="18" customHeight="1">
      <c r="B51" s="143"/>
      <c r="C51" s="145" t="s">
        <v>7</v>
      </c>
      <c r="D51" s="145"/>
      <c r="E51" s="92" t="s">
        <v>7</v>
      </c>
      <c r="F51" s="149"/>
    </row>
    <row r="52" spans="2:6" ht="18" customHeight="1">
      <c r="B52" s="143"/>
      <c r="C52" s="145" t="s">
        <v>148</v>
      </c>
      <c r="D52" s="145"/>
      <c r="E52" s="92">
        <v>36</v>
      </c>
      <c r="F52" s="149"/>
    </row>
    <row r="53" spans="2:6" ht="18" customHeight="1" thickBot="1">
      <c r="B53" s="144"/>
      <c r="C53" s="158" t="s">
        <v>83</v>
      </c>
      <c r="D53" s="158"/>
      <c r="E53" s="111">
        <v>24</v>
      </c>
      <c r="F53" s="150"/>
    </row>
    <row r="54" spans="2:6" ht="18" customHeight="1">
      <c r="B54" s="141" t="s">
        <v>92</v>
      </c>
      <c r="C54" s="146" t="s">
        <v>76</v>
      </c>
      <c r="D54" s="147"/>
      <c r="E54" s="96">
        <v>26</v>
      </c>
      <c r="F54" s="151">
        <v>77</v>
      </c>
    </row>
    <row r="55" spans="2:6" ht="18" customHeight="1">
      <c r="B55" s="143"/>
      <c r="C55" s="145" t="s">
        <v>68</v>
      </c>
      <c r="D55" s="145"/>
      <c r="E55" s="92">
        <v>16</v>
      </c>
      <c r="F55" s="149"/>
    </row>
    <row r="56" spans="2:6" ht="18" customHeight="1">
      <c r="B56" s="143"/>
      <c r="C56" s="145" t="s">
        <v>77</v>
      </c>
      <c r="D56" s="145"/>
      <c r="E56" s="92">
        <v>26</v>
      </c>
      <c r="F56" s="149"/>
    </row>
    <row r="57" spans="2:6" ht="18" customHeight="1" thickBot="1">
      <c r="B57" s="144"/>
      <c r="C57" s="158" t="s">
        <v>66</v>
      </c>
      <c r="D57" s="158"/>
      <c r="E57" s="111">
        <v>25</v>
      </c>
      <c r="F57" s="150"/>
    </row>
    <row r="58" spans="2:6" ht="18" customHeight="1">
      <c r="B58" s="141" t="s">
        <v>104</v>
      </c>
      <c r="C58" s="146" t="s">
        <v>101</v>
      </c>
      <c r="D58" s="147"/>
      <c r="E58" s="124">
        <v>32</v>
      </c>
      <c r="F58" s="151">
        <v>99</v>
      </c>
    </row>
    <row r="59" spans="2:6" ht="18" customHeight="1">
      <c r="B59" s="143"/>
      <c r="C59" s="145" t="s">
        <v>80</v>
      </c>
      <c r="D59" s="145"/>
      <c r="E59" s="92">
        <v>9</v>
      </c>
      <c r="F59" s="149"/>
    </row>
    <row r="60" spans="2:6" ht="18" customHeight="1">
      <c r="B60" s="143"/>
      <c r="C60" s="145" t="s">
        <v>78</v>
      </c>
      <c r="D60" s="145"/>
      <c r="E60" s="92">
        <v>29</v>
      </c>
      <c r="F60" s="149"/>
    </row>
    <row r="61" spans="2:6" ht="18" customHeight="1" thickBot="1">
      <c r="B61" s="144"/>
      <c r="C61" s="158" t="s">
        <v>79</v>
      </c>
      <c r="D61" s="158"/>
      <c r="E61" s="111">
        <v>38</v>
      </c>
      <c r="F61" s="150"/>
    </row>
    <row r="62" spans="2:6" ht="18" customHeight="1">
      <c r="B62" s="163" t="s">
        <v>7</v>
      </c>
      <c r="C62" s="164" t="s">
        <v>7</v>
      </c>
      <c r="D62" s="165"/>
      <c r="E62" s="117" t="s">
        <v>7</v>
      </c>
      <c r="F62" s="88" t="s">
        <v>7</v>
      </c>
    </row>
    <row r="63" spans="2:6" ht="18" customHeight="1">
      <c r="B63" s="163"/>
      <c r="C63" s="159" t="s">
        <v>7</v>
      </c>
      <c r="D63" s="160"/>
      <c r="E63" s="117" t="s">
        <v>7</v>
      </c>
      <c r="F63" s="86"/>
    </row>
    <row r="64" spans="2:6" ht="18" customHeight="1">
      <c r="B64" s="163"/>
      <c r="C64" s="159" t="s">
        <v>7</v>
      </c>
      <c r="D64" s="160"/>
      <c r="E64" s="117" t="s">
        <v>7</v>
      </c>
      <c r="F64" s="86"/>
    </row>
    <row r="65" spans="2:6" ht="16.5" customHeight="1">
      <c r="B65" s="163"/>
      <c r="C65" s="159" t="s">
        <v>7</v>
      </c>
      <c r="D65" s="160"/>
      <c r="E65" s="117" t="s">
        <v>7</v>
      </c>
      <c r="F65" s="86"/>
    </row>
    <row r="66" spans="2:6" ht="18.75" customHeight="1">
      <c r="B66" s="163" t="s">
        <v>7</v>
      </c>
      <c r="C66" s="164" t="s">
        <v>7</v>
      </c>
      <c r="D66" s="165"/>
      <c r="E66" s="117" t="s">
        <v>7</v>
      </c>
      <c r="F66" s="88" t="s">
        <v>7</v>
      </c>
    </row>
    <row r="67" spans="2:6" ht="17.25" customHeight="1">
      <c r="B67" s="163"/>
      <c r="C67" s="159" t="s">
        <v>7</v>
      </c>
      <c r="D67" s="160"/>
      <c r="E67" s="117" t="s">
        <v>7</v>
      </c>
      <c r="F67" s="86"/>
    </row>
    <row r="68" spans="2:6" ht="16.5" customHeight="1">
      <c r="B68" s="163"/>
      <c r="C68" s="159" t="s">
        <v>7</v>
      </c>
      <c r="D68" s="160"/>
      <c r="E68" s="117" t="s">
        <v>7</v>
      </c>
      <c r="F68" s="86"/>
    </row>
    <row r="69" spans="2:6" ht="18.75" customHeight="1">
      <c r="B69" s="163"/>
      <c r="C69" s="159" t="s">
        <v>7</v>
      </c>
      <c r="D69" s="160"/>
      <c r="E69" s="117" t="s">
        <v>7</v>
      </c>
      <c r="F69" s="86"/>
    </row>
    <row r="70" ht="16.5" customHeight="1">
      <c r="C70" s="89" t="s">
        <v>7</v>
      </c>
    </row>
    <row r="71" ht="16.5" customHeight="1"/>
    <row r="72" ht="16.5" customHeight="1"/>
    <row r="73" ht="20.25" customHeight="1"/>
    <row r="74" ht="15.75" customHeight="1"/>
    <row r="75" ht="15" customHeight="1"/>
    <row r="76" ht="17.25" customHeight="1"/>
    <row r="77" ht="15" customHeight="1"/>
    <row r="78" ht="12.75" customHeight="1"/>
    <row r="93" ht="12.75">
      <c r="H93" s="64"/>
    </row>
    <row r="100" ht="13.5" customHeight="1"/>
    <row r="148" ht="13.5" customHeight="1"/>
  </sheetData>
  <sheetProtection/>
  <mergeCells count="95">
    <mergeCell ref="C43:D43"/>
    <mergeCell ref="C44:D44"/>
    <mergeCell ref="C45:D45"/>
    <mergeCell ref="B66:B69"/>
    <mergeCell ref="C66:D66"/>
    <mergeCell ref="C67:D67"/>
    <mergeCell ref="C68:D68"/>
    <mergeCell ref="C69:D69"/>
    <mergeCell ref="B62:B65"/>
    <mergeCell ref="C62:D62"/>
    <mergeCell ref="C63:D63"/>
    <mergeCell ref="C64:D64"/>
    <mergeCell ref="C65:D65"/>
    <mergeCell ref="B58:B61"/>
    <mergeCell ref="C58:D58"/>
    <mergeCell ref="C59:D59"/>
    <mergeCell ref="C60:D60"/>
    <mergeCell ref="C48:D48"/>
    <mergeCell ref="F50:F53"/>
    <mergeCell ref="F46:F49"/>
    <mergeCell ref="C61:D61"/>
    <mergeCell ref="F54:F57"/>
    <mergeCell ref="C55:D55"/>
    <mergeCell ref="C56:D56"/>
    <mergeCell ref="C57:D57"/>
    <mergeCell ref="C53:D53"/>
    <mergeCell ref="F58:F61"/>
    <mergeCell ref="C35:D35"/>
    <mergeCell ref="C38:D38"/>
    <mergeCell ref="C36:D36"/>
    <mergeCell ref="B46:B49"/>
    <mergeCell ref="F34:F37"/>
    <mergeCell ref="F38:F41"/>
    <mergeCell ref="B34:B37"/>
    <mergeCell ref="C42:D42"/>
    <mergeCell ref="C39:D39"/>
    <mergeCell ref="C46:D46"/>
    <mergeCell ref="B54:B57"/>
    <mergeCell ref="C54:D54"/>
    <mergeCell ref="C47:D47"/>
    <mergeCell ref="C52:D52"/>
    <mergeCell ref="C51:D51"/>
    <mergeCell ref="B38:B41"/>
    <mergeCell ref="C41:D41"/>
    <mergeCell ref="B50:B53"/>
    <mergeCell ref="C50:D50"/>
    <mergeCell ref="C49:D49"/>
    <mergeCell ref="I8:I9"/>
    <mergeCell ref="J8:J9"/>
    <mergeCell ref="B8:B9"/>
    <mergeCell ref="C16:D16"/>
    <mergeCell ref="C17:D17"/>
    <mergeCell ref="H8:H9"/>
    <mergeCell ref="C8:D9"/>
    <mergeCell ref="E8:E9"/>
    <mergeCell ref="F8:F9"/>
    <mergeCell ref="C10:D10"/>
    <mergeCell ref="B18:B21"/>
    <mergeCell ref="C19:D19"/>
    <mergeCell ref="B22:B25"/>
    <mergeCell ref="B30:B33"/>
    <mergeCell ref="C23:D23"/>
    <mergeCell ref="F26:F29"/>
    <mergeCell ref="F22:F25"/>
    <mergeCell ref="C31:D31"/>
    <mergeCell ref="B10:B13"/>
    <mergeCell ref="F18:F21"/>
    <mergeCell ref="C18:D18"/>
    <mergeCell ref="B14:B17"/>
    <mergeCell ref="C14:D14"/>
    <mergeCell ref="C20:D20"/>
    <mergeCell ref="C11:D11"/>
    <mergeCell ref="C12:D12"/>
    <mergeCell ref="C13:D13"/>
    <mergeCell ref="C21:D21"/>
    <mergeCell ref="F14:F17"/>
    <mergeCell ref="F10:F13"/>
    <mergeCell ref="C15:D15"/>
    <mergeCell ref="F30:F33"/>
    <mergeCell ref="C22:D22"/>
    <mergeCell ref="C24:D24"/>
    <mergeCell ref="C25:D25"/>
    <mergeCell ref="C32:D32"/>
    <mergeCell ref="C30:D30"/>
    <mergeCell ref="C27:D27"/>
    <mergeCell ref="B42:B45"/>
    <mergeCell ref="C40:D40"/>
    <mergeCell ref="C33:D33"/>
    <mergeCell ref="C34:D34"/>
    <mergeCell ref="B26:B29"/>
    <mergeCell ref="F42:F45"/>
    <mergeCell ref="C28:D28"/>
    <mergeCell ref="C29:D29"/>
    <mergeCell ref="C37:D37"/>
    <mergeCell ref="C26:D26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Roman,Normálne"&amp;12&amp;A</oddHeader>
    <oddFooter>&amp;C&amp;"Times New Roman,Normálne"&amp;12Stránka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D138"/>
  <sheetViews>
    <sheetView zoomScalePageLayoutView="0" workbookViewId="0" topLeftCell="A61">
      <selection activeCell="X70" sqref="X70:X75"/>
    </sheetView>
  </sheetViews>
  <sheetFormatPr defaultColWidth="12.57421875" defaultRowHeight="12.75"/>
  <cols>
    <col min="1" max="2" width="4.7109375" style="0" customWidth="1"/>
    <col min="3" max="3" width="12.57421875" style="0" customWidth="1"/>
    <col min="4" max="4" width="15.28125" style="0" customWidth="1"/>
    <col min="5" max="5" width="7.00390625" style="0" customWidth="1"/>
    <col min="6" max="8" width="4.28125" style="0" customWidth="1"/>
    <col min="9" max="10" width="4.00390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2.421875" style="0" customWidth="1"/>
    <col min="27" max="27" width="24.57421875" style="0" customWidth="1"/>
    <col min="28" max="28" width="11.7109375" style="0" customWidth="1"/>
    <col min="29" max="29" width="9.28125" style="0" customWidth="1"/>
  </cols>
  <sheetData>
    <row r="2" spans="3:24" ht="23.25">
      <c r="C2" s="100" t="s">
        <v>86</v>
      </c>
      <c r="D2" s="101"/>
      <c r="L2" s="100" t="s">
        <v>87</v>
      </c>
      <c r="M2" s="100"/>
      <c r="N2" s="100"/>
      <c r="O2" s="100"/>
      <c r="P2" s="100"/>
      <c r="Q2" s="100"/>
      <c r="X2" s="82"/>
    </row>
    <row r="3" spans="3:4" ht="12.75">
      <c r="C3" t="s">
        <v>56</v>
      </c>
      <c r="D3" s="79"/>
    </row>
    <row r="4" spans="3:4" ht="12.75">
      <c r="C4" s="89" t="s">
        <v>119</v>
      </c>
      <c r="D4" s="79"/>
    </row>
    <row r="5" spans="5:20" ht="15.75">
      <c r="E5" s="91" t="s">
        <v>120</v>
      </c>
      <c r="F5" s="80"/>
      <c r="G5" s="80"/>
      <c r="H5" s="80"/>
      <c r="I5" s="80"/>
      <c r="J5" s="80"/>
      <c r="K5" s="80"/>
      <c r="L5" s="80"/>
      <c r="M5" s="80"/>
      <c r="T5" s="64"/>
    </row>
    <row r="6" ht="12.75">
      <c r="D6" s="64"/>
    </row>
    <row r="7" ht="13.5" thickBot="1"/>
    <row r="8" spans="2:29" ht="13.5" thickBot="1">
      <c r="B8" s="132" t="s">
        <v>33</v>
      </c>
      <c r="C8" s="133" t="s">
        <v>25</v>
      </c>
      <c r="D8" s="133"/>
      <c r="E8" s="69" t="s">
        <v>20</v>
      </c>
      <c r="F8" s="48">
        <v>1</v>
      </c>
      <c r="G8" s="48">
        <v>2</v>
      </c>
      <c r="H8" s="48">
        <v>3</v>
      </c>
      <c r="I8" s="48">
        <v>4</v>
      </c>
      <c r="J8" s="48">
        <v>5</v>
      </c>
      <c r="K8" s="48">
        <v>6</v>
      </c>
      <c r="L8" s="48">
        <v>7</v>
      </c>
      <c r="M8" s="48">
        <v>8</v>
      </c>
      <c r="N8" s="48">
        <v>9</v>
      </c>
      <c r="O8" s="48">
        <v>10</v>
      </c>
      <c r="P8" s="48">
        <v>11</v>
      </c>
      <c r="Q8" s="48">
        <v>12</v>
      </c>
      <c r="R8" s="48">
        <v>13</v>
      </c>
      <c r="S8" s="48">
        <v>14</v>
      </c>
      <c r="T8" s="48">
        <v>15</v>
      </c>
      <c r="U8" s="48">
        <v>16</v>
      </c>
      <c r="V8" s="48">
        <v>17</v>
      </c>
      <c r="W8" s="48">
        <v>18</v>
      </c>
      <c r="X8" s="69" t="s">
        <v>21</v>
      </c>
      <c r="AA8" s="133" t="s">
        <v>30</v>
      </c>
      <c r="AB8" s="133" t="s">
        <v>31</v>
      </c>
      <c r="AC8" s="133" t="s">
        <v>32</v>
      </c>
    </row>
    <row r="9" spans="2:29" ht="13.5" thickBot="1">
      <c r="B9" s="132"/>
      <c r="C9" s="133"/>
      <c r="D9" s="133"/>
      <c r="E9" s="74" t="s">
        <v>22</v>
      </c>
      <c r="F9" s="51">
        <v>4</v>
      </c>
      <c r="G9" s="51">
        <v>3</v>
      </c>
      <c r="H9" s="51">
        <v>5</v>
      </c>
      <c r="I9" s="51">
        <v>4</v>
      </c>
      <c r="J9" s="51">
        <v>5</v>
      </c>
      <c r="K9" s="51">
        <v>3</v>
      </c>
      <c r="L9" s="51">
        <v>4</v>
      </c>
      <c r="M9" s="51">
        <v>4</v>
      </c>
      <c r="N9" s="51">
        <v>3</v>
      </c>
      <c r="O9" s="51">
        <v>4</v>
      </c>
      <c r="P9" s="51">
        <v>4</v>
      </c>
      <c r="Q9" s="51">
        <v>4</v>
      </c>
      <c r="R9" s="51">
        <v>5</v>
      </c>
      <c r="S9" s="51">
        <v>4</v>
      </c>
      <c r="T9" s="51">
        <v>4</v>
      </c>
      <c r="U9" s="51">
        <v>5</v>
      </c>
      <c r="V9" s="51">
        <v>4</v>
      </c>
      <c r="W9" s="51">
        <v>3</v>
      </c>
      <c r="X9" s="76">
        <v>72</v>
      </c>
      <c r="AA9" s="133"/>
      <c r="AB9" s="133"/>
      <c r="AC9" s="133"/>
    </row>
    <row r="10" spans="2:29" ht="13.5" customHeight="1" thickBot="1">
      <c r="B10" s="168" t="s">
        <v>102</v>
      </c>
      <c r="C10" s="171" t="s">
        <v>94</v>
      </c>
      <c r="D10" s="172"/>
      <c r="E10" s="83" t="s">
        <v>7</v>
      </c>
      <c r="F10" s="71">
        <v>9</v>
      </c>
      <c r="G10" s="71">
        <v>5</v>
      </c>
      <c r="H10" s="71">
        <v>8</v>
      </c>
      <c r="I10" s="71">
        <v>11</v>
      </c>
      <c r="J10" s="71">
        <v>9</v>
      </c>
      <c r="K10" s="71">
        <v>4</v>
      </c>
      <c r="L10" s="71">
        <v>9</v>
      </c>
      <c r="M10" s="71">
        <v>7</v>
      </c>
      <c r="N10" s="71">
        <v>4</v>
      </c>
      <c r="O10" s="71">
        <v>7</v>
      </c>
      <c r="P10" s="71">
        <v>11</v>
      </c>
      <c r="Q10" s="71">
        <v>11</v>
      </c>
      <c r="R10" s="71">
        <v>10</v>
      </c>
      <c r="S10" s="71">
        <v>10</v>
      </c>
      <c r="T10" s="71">
        <v>6</v>
      </c>
      <c r="U10" s="71">
        <v>11</v>
      </c>
      <c r="V10" s="71">
        <v>7</v>
      </c>
      <c r="W10" s="71">
        <v>5</v>
      </c>
      <c r="X10" s="56">
        <v>144</v>
      </c>
      <c r="AA10" s="109" t="s">
        <v>93</v>
      </c>
      <c r="AB10" s="86">
        <v>229</v>
      </c>
      <c r="AC10" s="81">
        <v>1</v>
      </c>
    </row>
    <row r="11" spans="2:29" ht="13.5" thickBot="1">
      <c r="B11" s="168"/>
      <c r="C11" s="166" t="s">
        <v>137</v>
      </c>
      <c r="D11" s="167"/>
      <c r="E11" s="84"/>
      <c r="F11" s="65">
        <v>5</v>
      </c>
      <c r="G11" s="65">
        <v>4</v>
      </c>
      <c r="H11" s="65">
        <v>6</v>
      </c>
      <c r="I11" s="65">
        <v>6</v>
      </c>
      <c r="J11" s="65">
        <v>5</v>
      </c>
      <c r="K11" s="65">
        <v>5</v>
      </c>
      <c r="L11" s="65">
        <v>5</v>
      </c>
      <c r="M11" s="65">
        <v>8</v>
      </c>
      <c r="N11" s="65">
        <v>5</v>
      </c>
      <c r="O11" s="65">
        <v>6</v>
      </c>
      <c r="P11" s="65">
        <v>4</v>
      </c>
      <c r="Q11" s="65">
        <v>4</v>
      </c>
      <c r="R11" s="65">
        <v>8</v>
      </c>
      <c r="S11" s="65">
        <v>6</v>
      </c>
      <c r="T11" s="65">
        <v>5</v>
      </c>
      <c r="U11" s="65">
        <v>7</v>
      </c>
      <c r="V11" s="65">
        <v>5</v>
      </c>
      <c r="W11" s="65">
        <v>4</v>
      </c>
      <c r="X11" s="56">
        <v>98</v>
      </c>
      <c r="AA11" s="90" t="s">
        <v>96</v>
      </c>
      <c r="AB11" s="86">
        <v>233</v>
      </c>
      <c r="AC11" s="60">
        <v>2</v>
      </c>
    </row>
    <row r="12" spans="1:29" ht="13.5" thickBot="1">
      <c r="A12">
        <v>1</v>
      </c>
      <c r="B12" s="168"/>
      <c r="C12" s="166" t="s">
        <v>147</v>
      </c>
      <c r="D12" s="167"/>
      <c r="E12" s="84"/>
      <c r="F12" s="65">
        <v>7</v>
      </c>
      <c r="G12" s="65">
        <v>6</v>
      </c>
      <c r="H12" s="65">
        <v>8</v>
      </c>
      <c r="I12" s="65">
        <v>8</v>
      </c>
      <c r="J12" s="65">
        <v>9</v>
      </c>
      <c r="K12" s="65">
        <v>4</v>
      </c>
      <c r="L12" s="65">
        <v>8</v>
      </c>
      <c r="M12" s="65">
        <v>6</v>
      </c>
      <c r="N12" s="65">
        <v>3</v>
      </c>
      <c r="O12" s="65">
        <v>5</v>
      </c>
      <c r="P12" s="65">
        <v>4</v>
      </c>
      <c r="Q12" s="65">
        <v>7</v>
      </c>
      <c r="R12" s="65">
        <v>6</v>
      </c>
      <c r="S12" s="65">
        <v>6</v>
      </c>
      <c r="T12" s="65">
        <v>5</v>
      </c>
      <c r="U12" s="65">
        <v>8</v>
      </c>
      <c r="V12" s="65">
        <v>8</v>
      </c>
      <c r="W12" s="65">
        <v>4</v>
      </c>
      <c r="X12" s="56">
        <v>112</v>
      </c>
      <c r="AA12" s="87" t="s">
        <v>98</v>
      </c>
      <c r="AB12" s="86">
        <v>236</v>
      </c>
      <c r="AC12" s="60">
        <v>3</v>
      </c>
    </row>
    <row r="13" spans="2:29" ht="13.5" thickBot="1">
      <c r="B13" s="168"/>
      <c r="C13" s="166" t="s">
        <v>139</v>
      </c>
      <c r="D13" s="167"/>
      <c r="E13" s="84"/>
      <c r="F13" s="65">
        <v>7</v>
      </c>
      <c r="G13" s="65">
        <v>7</v>
      </c>
      <c r="H13" s="65">
        <v>6</v>
      </c>
      <c r="I13" s="65">
        <v>8</v>
      </c>
      <c r="J13" s="65">
        <v>6</v>
      </c>
      <c r="K13" s="65">
        <v>4</v>
      </c>
      <c r="L13" s="65">
        <v>8</v>
      </c>
      <c r="M13" s="65">
        <v>5</v>
      </c>
      <c r="N13" s="65">
        <v>4</v>
      </c>
      <c r="O13" s="65">
        <v>5</v>
      </c>
      <c r="P13" s="65">
        <v>6</v>
      </c>
      <c r="Q13" s="65">
        <v>8</v>
      </c>
      <c r="R13" s="65">
        <v>9</v>
      </c>
      <c r="S13" s="65">
        <v>4</v>
      </c>
      <c r="T13" s="65">
        <v>7</v>
      </c>
      <c r="U13" s="65">
        <v>8</v>
      </c>
      <c r="V13" s="65">
        <v>9</v>
      </c>
      <c r="W13" s="65">
        <v>4</v>
      </c>
      <c r="X13" s="56">
        <v>115</v>
      </c>
      <c r="AA13" s="90" t="s">
        <v>115</v>
      </c>
      <c r="AB13" s="86">
        <v>237</v>
      </c>
      <c r="AC13" s="76">
        <v>4</v>
      </c>
    </row>
    <row r="14" spans="2:29" ht="13.5" thickBot="1">
      <c r="B14" s="168"/>
      <c r="C14" s="166" t="s">
        <v>7</v>
      </c>
      <c r="D14" s="167"/>
      <c r="E14" s="84"/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56">
        <v>0</v>
      </c>
      <c r="AA14" s="90" t="s">
        <v>90</v>
      </c>
      <c r="AB14" s="86">
        <v>246</v>
      </c>
      <c r="AC14" s="60">
        <v>5</v>
      </c>
    </row>
    <row r="15" spans="2:29" ht="13.5" thickBot="1">
      <c r="B15" s="168"/>
      <c r="C15" s="169" t="s">
        <v>7</v>
      </c>
      <c r="D15" s="170"/>
      <c r="E15" s="84"/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6">
        <v>0</v>
      </c>
      <c r="AA15" s="125" t="s">
        <v>99</v>
      </c>
      <c r="AB15" s="131">
        <v>248</v>
      </c>
      <c r="AC15" s="118">
        <v>6</v>
      </c>
    </row>
    <row r="16" spans="2:29" ht="13.5" customHeight="1" thickBot="1">
      <c r="B16" s="168" t="s">
        <v>89</v>
      </c>
      <c r="C16" s="171" t="s">
        <v>57</v>
      </c>
      <c r="D16" s="172"/>
      <c r="E16" s="85"/>
      <c r="F16" s="71">
        <v>6</v>
      </c>
      <c r="G16" s="71">
        <v>5</v>
      </c>
      <c r="H16" s="71">
        <v>7</v>
      </c>
      <c r="I16" s="71">
        <v>7</v>
      </c>
      <c r="J16" s="71">
        <v>6</v>
      </c>
      <c r="K16" s="71">
        <v>6</v>
      </c>
      <c r="L16" s="71">
        <v>11</v>
      </c>
      <c r="M16" s="71">
        <v>5</v>
      </c>
      <c r="N16" s="71">
        <v>6</v>
      </c>
      <c r="O16" s="71">
        <v>4</v>
      </c>
      <c r="P16" s="71">
        <v>5</v>
      </c>
      <c r="Q16" s="71">
        <v>6</v>
      </c>
      <c r="R16" s="71">
        <v>7</v>
      </c>
      <c r="S16" s="71">
        <v>6</v>
      </c>
      <c r="T16" s="71">
        <v>11</v>
      </c>
      <c r="U16" s="71">
        <v>8</v>
      </c>
      <c r="V16" s="71">
        <v>11</v>
      </c>
      <c r="W16" s="71">
        <v>6</v>
      </c>
      <c r="X16" s="56">
        <v>123</v>
      </c>
      <c r="AA16" s="90" t="s">
        <v>97</v>
      </c>
      <c r="AB16" s="86">
        <v>253</v>
      </c>
      <c r="AC16" s="76">
        <v>7</v>
      </c>
    </row>
    <row r="17" spans="2:29" ht="13.5" thickBot="1">
      <c r="B17" s="168"/>
      <c r="C17" s="166" t="s">
        <v>58</v>
      </c>
      <c r="D17" s="167"/>
      <c r="E17" s="84"/>
      <c r="F17" s="65">
        <v>6</v>
      </c>
      <c r="G17" s="65">
        <v>3</v>
      </c>
      <c r="H17" s="65">
        <v>5</v>
      </c>
      <c r="I17" s="65">
        <v>8</v>
      </c>
      <c r="J17" s="65">
        <v>6</v>
      </c>
      <c r="K17" s="65">
        <v>4</v>
      </c>
      <c r="L17" s="65">
        <v>5</v>
      </c>
      <c r="M17" s="65">
        <v>8</v>
      </c>
      <c r="N17" s="65">
        <v>4</v>
      </c>
      <c r="O17" s="65">
        <v>4</v>
      </c>
      <c r="P17" s="65">
        <v>6</v>
      </c>
      <c r="Q17" s="65">
        <v>5</v>
      </c>
      <c r="R17" s="65">
        <v>7</v>
      </c>
      <c r="S17" s="65">
        <v>5</v>
      </c>
      <c r="T17" s="65">
        <v>4</v>
      </c>
      <c r="U17" s="65">
        <v>6</v>
      </c>
      <c r="V17" s="65">
        <v>8</v>
      </c>
      <c r="W17" s="65">
        <v>3</v>
      </c>
      <c r="X17" s="56">
        <v>97</v>
      </c>
      <c r="AA17" s="87" t="s">
        <v>89</v>
      </c>
      <c r="AB17" s="86">
        <v>266</v>
      </c>
      <c r="AC17" s="60">
        <v>8</v>
      </c>
    </row>
    <row r="18" spans="1:29" ht="13.5" thickBot="1">
      <c r="A18">
        <v>2</v>
      </c>
      <c r="B18" s="168"/>
      <c r="C18" s="166" t="s">
        <v>59</v>
      </c>
      <c r="D18" s="167"/>
      <c r="E18" s="84"/>
      <c r="F18" s="65">
        <v>5</v>
      </c>
      <c r="G18" s="65">
        <v>4</v>
      </c>
      <c r="H18" s="65">
        <v>6</v>
      </c>
      <c r="I18" s="65">
        <v>6</v>
      </c>
      <c r="J18" s="65">
        <v>7</v>
      </c>
      <c r="K18" s="65">
        <v>3</v>
      </c>
      <c r="L18" s="65">
        <v>5</v>
      </c>
      <c r="M18" s="65">
        <v>5</v>
      </c>
      <c r="N18" s="65">
        <v>5</v>
      </c>
      <c r="O18" s="65">
        <v>5</v>
      </c>
      <c r="P18" s="65">
        <v>6</v>
      </c>
      <c r="Q18" s="65">
        <v>5</v>
      </c>
      <c r="R18" s="65">
        <v>6</v>
      </c>
      <c r="S18" s="65">
        <v>7</v>
      </c>
      <c r="T18" s="65">
        <v>4</v>
      </c>
      <c r="U18" s="65">
        <v>8</v>
      </c>
      <c r="V18" s="65">
        <v>6</v>
      </c>
      <c r="W18" s="65">
        <v>5</v>
      </c>
      <c r="X18" s="56">
        <v>98</v>
      </c>
      <c r="AA18" s="90" t="s">
        <v>103</v>
      </c>
      <c r="AB18" s="86">
        <v>270</v>
      </c>
      <c r="AC18" s="60">
        <v>9</v>
      </c>
    </row>
    <row r="19" spans="2:29" ht="13.5" thickBot="1">
      <c r="B19" s="168"/>
      <c r="C19" s="166" t="s">
        <v>75</v>
      </c>
      <c r="D19" s="167"/>
      <c r="E19" s="84"/>
      <c r="F19" s="65">
        <v>3</v>
      </c>
      <c r="G19" s="65">
        <v>3</v>
      </c>
      <c r="H19" s="65">
        <v>5</v>
      </c>
      <c r="I19" s="65">
        <v>4</v>
      </c>
      <c r="J19" s="65">
        <v>6</v>
      </c>
      <c r="K19" s="65">
        <v>3</v>
      </c>
      <c r="L19" s="65">
        <v>4</v>
      </c>
      <c r="M19" s="65">
        <v>4</v>
      </c>
      <c r="N19" s="65">
        <v>4</v>
      </c>
      <c r="O19" s="65">
        <v>4</v>
      </c>
      <c r="P19" s="65">
        <v>4</v>
      </c>
      <c r="Q19" s="65">
        <v>4</v>
      </c>
      <c r="R19" s="65">
        <v>8</v>
      </c>
      <c r="S19" s="65">
        <v>5</v>
      </c>
      <c r="T19" s="65">
        <v>5</v>
      </c>
      <c r="U19" s="65">
        <v>7</v>
      </c>
      <c r="V19" s="65">
        <v>6</v>
      </c>
      <c r="W19" s="65">
        <v>4</v>
      </c>
      <c r="X19" s="56">
        <v>83</v>
      </c>
      <c r="AA19" s="90" t="s">
        <v>92</v>
      </c>
      <c r="AB19" s="86">
        <v>283</v>
      </c>
      <c r="AC19" s="60">
        <v>10</v>
      </c>
    </row>
    <row r="20" spans="2:29" ht="13.5" thickBot="1">
      <c r="B20" s="168"/>
      <c r="C20" s="166" t="s">
        <v>109</v>
      </c>
      <c r="D20" s="167"/>
      <c r="E20" s="84"/>
      <c r="F20" s="65">
        <v>7</v>
      </c>
      <c r="G20" s="65">
        <v>4</v>
      </c>
      <c r="H20" s="65">
        <v>6</v>
      </c>
      <c r="I20" s="65">
        <v>5</v>
      </c>
      <c r="J20" s="65">
        <v>7</v>
      </c>
      <c r="K20" s="65">
        <v>5</v>
      </c>
      <c r="L20" s="65">
        <v>5</v>
      </c>
      <c r="M20" s="65">
        <v>4</v>
      </c>
      <c r="N20" s="65">
        <v>4</v>
      </c>
      <c r="O20" s="65">
        <v>4</v>
      </c>
      <c r="P20" s="65">
        <v>6</v>
      </c>
      <c r="Q20" s="65">
        <v>4</v>
      </c>
      <c r="R20" s="65">
        <v>6</v>
      </c>
      <c r="S20" s="65">
        <v>5</v>
      </c>
      <c r="T20" s="65">
        <v>5</v>
      </c>
      <c r="U20" s="65">
        <v>6</v>
      </c>
      <c r="V20" s="65">
        <v>5</v>
      </c>
      <c r="W20" s="65">
        <v>4</v>
      </c>
      <c r="X20" s="56">
        <v>92</v>
      </c>
      <c r="AA20" s="90" t="s">
        <v>135</v>
      </c>
      <c r="AB20" s="86">
        <v>285</v>
      </c>
      <c r="AC20" s="60">
        <v>11</v>
      </c>
    </row>
    <row r="21" spans="2:29" ht="13.5" thickBot="1">
      <c r="B21" s="168"/>
      <c r="C21" s="169" t="s">
        <v>60</v>
      </c>
      <c r="D21" s="170"/>
      <c r="E21" s="78"/>
      <c r="F21" s="75">
        <v>5</v>
      </c>
      <c r="G21" s="75">
        <v>4</v>
      </c>
      <c r="H21" s="75">
        <v>7</v>
      </c>
      <c r="I21" s="75">
        <v>6</v>
      </c>
      <c r="J21" s="75">
        <v>5</v>
      </c>
      <c r="K21" s="75">
        <v>3</v>
      </c>
      <c r="L21" s="75">
        <v>6</v>
      </c>
      <c r="M21" s="75">
        <v>5</v>
      </c>
      <c r="N21" s="75">
        <v>3</v>
      </c>
      <c r="O21" s="75">
        <v>4</v>
      </c>
      <c r="P21" s="75">
        <v>6</v>
      </c>
      <c r="Q21" s="75">
        <v>5</v>
      </c>
      <c r="R21" s="75">
        <v>6</v>
      </c>
      <c r="S21" s="75">
        <v>5</v>
      </c>
      <c r="T21" s="75">
        <v>6</v>
      </c>
      <c r="U21" s="75">
        <v>8</v>
      </c>
      <c r="V21" s="75">
        <v>4</v>
      </c>
      <c r="W21" s="75">
        <v>3</v>
      </c>
      <c r="X21" s="76">
        <v>91</v>
      </c>
      <c r="AA21" s="90" t="s">
        <v>91</v>
      </c>
      <c r="AB21" s="114">
        <v>293</v>
      </c>
      <c r="AC21" s="60">
        <v>12</v>
      </c>
    </row>
    <row r="22" spans="2:29" ht="13.5" customHeight="1" thickBot="1">
      <c r="B22" s="168" t="s">
        <v>96</v>
      </c>
      <c r="C22" s="171" t="s">
        <v>71</v>
      </c>
      <c r="D22" s="172"/>
      <c r="E22" s="85"/>
      <c r="F22" s="71">
        <v>4</v>
      </c>
      <c r="G22" s="71">
        <v>4</v>
      </c>
      <c r="H22" s="71">
        <v>5</v>
      </c>
      <c r="I22" s="71">
        <v>4</v>
      </c>
      <c r="J22" s="71">
        <v>5</v>
      </c>
      <c r="K22" s="71">
        <v>2</v>
      </c>
      <c r="L22" s="71">
        <v>4</v>
      </c>
      <c r="M22" s="71">
        <v>4</v>
      </c>
      <c r="N22" s="71">
        <v>4</v>
      </c>
      <c r="O22" s="71">
        <v>4</v>
      </c>
      <c r="P22" s="71">
        <v>5</v>
      </c>
      <c r="Q22" s="71">
        <v>4</v>
      </c>
      <c r="R22" s="71">
        <v>5</v>
      </c>
      <c r="S22" s="71">
        <v>3</v>
      </c>
      <c r="T22" s="71">
        <v>4</v>
      </c>
      <c r="U22" s="71">
        <v>6</v>
      </c>
      <c r="V22" s="71">
        <v>6</v>
      </c>
      <c r="W22" s="71">
        <v>4</v>
      </c>
      <c r="X22" s="56">
        <v>77</v>
      </c>
      <c r="Y22" s="89" t="s">
        <v>7</v>
      </c>
      <c r="AA22" s="112" t="s">
        <v>102</v>
      </c>
      <c r="AB22" s="120">
        <v>325</v>
      </c>
      <c r="AC22" s="60">
        <v>13</v>
      </c>
    </row>
    <row r="23" spans="2:29" ht="13.5" thickBot="1">
      <c r="B23" s="168"/>
      <c r="C23" s="166" t="s">
        <v>51</v>
      </c>
      <c r="D23" s="167"/>
      <c r="E23" s="84"/>
      <c r="F23" s="65">
        <v>7</v>
      </c>
      <c r="G23" s="65">
        <v>4</v>
      </c>
      <c r="H23" s="65">
        <v>5</v>
      </c>
      <c r="I23" s="65">
        <v>6</v>
      </c>
      <c r="J23" s="65">
        <v>6</v>
      </c>
      <c r="K23" s="65">
        <v>4</v>
      </c>
      <c r="L23" s="65">
        <v>5</v>
      </c>
      <c r="M23" s="65">
        <v>6</v>
      </c>
      <c r="N23" s="65">
        <v>4</v>
      </c>
      <c r="O23" s="65">
        <v>4</v>
      </c>
      <c r="P23" s="65">
        <v>5</v>
      </c>
      <c r="Q23" s="65">
        <v>4</v>
      </c>
      <c r="R23" s="65">
        <v>6</v>
      </c>
      <c r="S23" s="65">
        <v>6</v>
      </c>
      <c r="T23" s="65">
        <v>5</v>
      </c>
      <c r="U23" s="65">
        <v>5</v>
      </c>
      <c r="V23" s="65">
        <v>4</v>
      </c>
      <c r="W23" s="65">
        <v>3</v>
      </c>
      <c r="X23" s="56">
        <v>89</v>
      </c>
      <c r="Y23" s="89" t="s">
        <v>7</v>
      </c>
      <c r="AA23" s="121"/>
      <c r="AB23" s="122"/>
      <c r="AC23" s="123" t="s">
        <v>7</v>
      </c>
    </row>
    <row r="24" spans="1:29" ht="13.5" thickBot="1">
      <c r="A24">
        <v>3</v>
      </c>
      <c r="B24" s="168"/>
      <c r="C24" s="166" t="s">
        <v>73</v>
      </c>
      <c r="D24" s="167"/>
      <c r="E24" s="84"/>
      <c r="F24" s="65">
        <v>4</v>
      </c>
      <c r="G24" s="65">
        <v>3</v>
      </c>
      <c r="H24" s="65">
        <v>5</v>
      </c>
      <c r="I24" s="65">
        <v>5</v>
      </c>
      <c r="J24" s="65">
        <v>6</v>
      </c>
      <c r="K24" s="65">
        <v>3</v>
      </c>
      <c r="L24" s="65">
        <v>6</v>
      </c>
      <c r="M24" s="65">
        <v>4</v>
      </c>
      <c r="N24" s="65">
        <v>5</v>
      </c>
      <c r="O24" s="65">
        <v>3</v>
      </c>
      <c r="P24" s="65">
        <v>4</v>
      </c>
      <c r="Q24" s="65">
        <v>4</v>
      </c>
      <c r="R24" s="65">
        <v>5</v>
      </c>
      <c r="S24" s="65">
        <v>6</v>
      </c>
      <c r="T24" s="65">
        <v>3</v>
      </c>
      <c r="U24" s="65">
        <v>5</v>
      </c>
      <c r="V24" s="65">
        <v>4</v>
      </c>
      <c r="W24" s="65">
        <v>2</v>
      </c>
      <c r="X24" s="56">
        <v>77</v>
      </c>
      <c r="Y24" s="89" t="s">
        <v>7</v>
      </c>
      <c r="AA24" s="117"/>
      <c r="AB24" s="88"/>
      <c r="AC24" s="93" t="s">
        <v>7</v>
      </c>
    </row>
    <row r="25" spans="2:25" ht="13.5" thickBot="1">
      <c r="B25" s="168"/>
      <c r="C25" s="166" t="s">
        <v>52</v>
      </c>
      <c r="D25" s="167"/>
      <c r="E25" s="84"/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56">
        <v>0</v>
      </c>
      <c r="Y25" s="89" t="s">
        <v>7</v>
      </c>
    </row>
    <row r="26" spans="2:25" ht="13.5" thickBot="1">
      <c r="B26" s="168"/>
      <c r="C26" s="166" t="s">
        <v>72</v>
      </c>
      <c r="D26" s="167"/>
      <c r="E26" s="84"/>
      <c r="F26" s="65">
        <v>4</v>
      </c>
      <c r="G26" s="65">
        <v>4</v>
      </c>
      <c r="H26" s="65">
        <v>5</v>
      </c>
      <c r="I26" s="65">
        <v>5</v>
      </c>
      <c r="J26" s="65">
        <v>6</v>
      </c>
      <c r="K26" s="65">
        <v>3</v>
      </c>
      <c r="L26" s="65">
        <v>6</v>
      </c>
      <c r="M26" s="65">
        <v>4</v>
      </c>
      <c r="N26" s="65">
        <v>2</v>
      </c>
      <c r="O26" s="65">
        <v>4</v>
      </c>
      <c r="P26" s="65">
        <v>5</v>
      </c>
      <c r="Q26" s="65">
        <v>4</v>
      </c>
      <c r="R26" s="65">
        <v>6</v>
      </c>
      <c r="S26" s="65">
        <v>4</v>
      </c>
      <c r="T26" s="65">
        <v>4</v>
      </c>
      <c r="U26" s="65">
        <v>5</v>
      </c>
      <c r="V26" s="65">
        <v>5</v>
      </c>
      <c r="W26" s="65">
        <v>3</v>
      </c>
      <c r="X26" s="56">
        <v>79</v>
      </c>
      <c r="Y26" s="89" t="s">
        <v>7</v>
      </c>
    </row>
    <row r="27" spans="2:25" ht="14.25" customHeight="1" thickBot="1">
      <c r="B27" s="168"/>
      <c r="C27" s="169" t="s">
        <v>124</v>
      </c>
      <c r="D27" s="170"/>
      <c r="E27" s="78"/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6">
        <v>0</v>
      </c>
      <c r="Y27" s="89" t="s">
        <v>7</v>
      </c>
    </row>
    <row r="28" spans="2:24" ht="17.25" customHeight="1" thickBot="1">
      <c r="B28" s="168" t="s">
        <v>93</v>
      </c>
      <c r="C28" s="171" t="s">
        <v>54</v>
      </c>
      <c r="D28" s="172"/>
      <c r="E28" s="85"/>
      <c r="F28" s="71">
        <v>6</v>
      </c>
      <c r="G28" s="71">
        <v>3</v>
      </c>
      <c r="H28" s="71">
        <v>5</v>
      </c>
      <c r="I28" s="71">
        <v>6</v>
      </c>
      <c r="J28" s="71">
        <v>6</v>
      </c>
      <c r="K28" s="71">
        <v>3</v>
      </c>
      <c r="L28" s="71">
        <v>5</v>
      </c>
      <c r="M28" s="71">
        <v>5</v>
      </c>
      <c r="N28" s="71">
        <v>3</v>
      </c>
      <c r="O28" s="71">
        <v>4</v>
      </c>
      <c r="P28" s="71">
        <v>4</v>
      </c>
      <c r="Q28" s="71">
        <v>5</v>
      </c>
      <c r="R28" s="71">
        <v>5</v>
      </c>
      <c r="S28" s="71">
        <v>5</v>
      </c>
      <c r="T28" s="71">
        <v>4</v>
      </c>
      <c r="U28" s="71">
        <v>6</v>
      </c>
      <c r="V28" s="71">
        <v>5</v>
      </c>
      <c r="W28" s="71">
        <v>3</v>
      </c>
      <c r="X28" s="56">
        <v>83</v>
      </c>
    </row>
    <row r="29" spans="2:24" ht="17.25" customHeight="1" thickBot="1">
      <c r="B29" s="168"/>
      <c r="C29" s="166" t="s">
        <v>48</v>
      </c>
      <c r="D29" s="167"/>
      <c r="E29" s="84"/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56">
        <v>0</v>
      </c>
    </row>
    <row r="30" spans="1:24" ht="13.5" thickBot="1">
      <c r="A30">
        <v>4</v>
      </c>
      <c r="B30" s="168"/>
      <c r="C30" s="166" t="s">
        <v>49</v>
      </c>
      <c r="D30" s="167"/>
      <c r="E30" s="84"/>
      <c r="F30" s="65">
        <v>4</v>
      </c>
      <c r="G30" s="65">
        <v>3</v>
      </c>
      <c r="H30" s="65">
        <v>5</v>
      </c>
      <c r="I30" s="65">
        <v>4</v>
      </c>
      <c r="J30" s="65">
        <v>4</v>
      </c>
      <c r="K30" s="65">
        <v>3</v>
      </c>
      <c r="L30" s="65">
        <v>5</v>
      </c>
      <c r="M30" s="65">
        <v>4</v>
      </c>
      <c r="N30" s="65">
        <v>3</v>
      </c>
      <c r="O30" s="65">
        <v>3</v>
      </c>
      <c r="P30" s="65">
        <v>4</v>
      </c>
      <c r="Q30" s="65">
        <v>4</v>
      </c>
      <c r="R30" s="65">
        <v>6</v>
      </c>
      <c r="S30" s="65">
        <v>4</v>
      </c>
      <c r="T30" s="65">
        <v>5</v>
      </c>
      <c r="U30" s="65">
        <v>6</v>
      </c>
      <c r="V30" s="65">
        <v>4</v>
      </c>
      <c r="W30" s="65">
        <v>3</v>
      </c>
      <c r="X30" s="56">
        <v>74</v>
      </c>
    </row>
    <row r="31" spans="2:24" ht="15.75" customHeight="1" thickBot="1">
      <c r="B31" s="168"/>
      <c r="C31" s="166" t="s">
        <v>74</v>
      </c>
      <c r="D31" s="167"/>
      <c r="E31" s="84"/>
      <c r="F31" s="65">
        <v>5</v>
      </c>
      <c r="G31" s="65">
        <v>5</v>
      </c>
      <c r="H31" s="65">
        <v>7</v>
      </c>
      <c r="I31" s="65">
        <v>4</v>
      </c>
      <c r="J31" s="65">
        <v>11</v>
      </c>
      <c r="K31" s="65">
        <v>11</v>
      </c>
      <c r="L31" s="65">
        <v>4</v>
      </c>
      <c r="M31" s="65">
        <v>6</v>
      </c>
      <c r="N31" s="65">
        <v>3</v>
      </c>
      <c r="O31" s="65">
        <v>4</v>
      </c>
      <c r="P31" s="65">
        <v>4</v>
      </c>
      <c r="Q31" s="65">
        <v>3</v>
      </c>
      <c r="R31" s="65">
        <v>6</v>
      </c>
      <c r="S31" s="65">
        <v>4</v>
      </c>
      <c r="T31" s="65">
        <v>3</v>
      </c>
      <c r="U31" s="65">
        <v>5</v>
      </c>
      <c r="V31" s="65">
        <v>5</v>
      </c>
      <c r="W31" s="65">
        <v>4</v>
      </c>
      <c r="X31" s="56">
        <v>94</v>
      </c>
    </row>
    <row r="32" spans="2:24" ht="13.5" thickBot="1">
      <c r="B32" s="168"/>
      <c r="C32" s="166" t="s">
        <v>122</v>
      </c>
      <c r="D32" s="167"/>
      <c r="E32" s="84"/>
      <c r="F32" s="65">
        <v>4</v>
      </c>
      <c r="G32" s="65">
        <v>3</v>
      </c>
      <c r="H32" s="65">
        <v>5</v>
      </c>
      <c r="I32" s="65">
        <v>4</v>
      </c>
      <c r="J32" s="65">
        <v>5</v>
      </c>
      <c r="K32" s="65">
        <v>3</v>
      </c>
      <c r="L32" s="65">
        <v>5</v>
      </c>
      <c r="M32" s="65">
        <v>5</v>
      </c>
      <c r="N32" s="65">
        <v>4</v>
      </c>
      <c r="O32" s="65">
        <v>4</v>
      </c>
      <c r="P32" s="65">
        <v>4</v>
      </c>
      <c r="Q32" s="65">
        <v>5</v>
      </c>
      <c r="R32" s="65">
        <v>7</v>
      </c>
      <c r="S32" s="65">
        <v>5</v>
      </c>
      <c r="T32" s="65">
        <v>4</v>
      </c>
      <c r="U32" s="65">
        <v>5</v>
      </c>
      <c r="V32" s="65">
        <v>8</v>
      </c>
      <c r="W32" s="65">
        <v>5</v>
      </c>
      <c r="X32" s="56">
        <v>85</v>
      </c>
    </row>
    <row r="33" spans="2:30" ht="13.5" thickBot="1">
      <c r="B33" s="168"/>
      <c r="C33" s="169" t="s">
        <v>50</v>
      </c>
      <c r="D33" s="170"/>
      <c r="E33" s="78"/>
      <c r="F33" s="75">
        <v>5</v>
      </c>
      <c r="G33" s="75">
        <v>3</v>
      </c>
      <c r="H33" s="75">
        <v>5</v>
      </c>
      <c r="I33" s="75">
        <v>3</v>
      </c>
      <c r="J33" s="75">
        <v>4</v>
      </c>
      <c r="K33" s="75">
        <v>3</v>
      </c>
      <c r="L33" s="75">
        <v>4</v>
      </c>
      <c r="M33" s="75">
        <v>4</v>
      </c>
      <c r="N33" s="75">
        <v>3</v>
      </c>
      <c r="O33" s="75">
        <v>3</v>
      </c>
      <c r="P33" s="75">
        <v>4</v>
      </c>
      <c r="Q33" s="75">
        <v>4</v>
      </c>
      <c r="R33" s="75">
        <v>6</v>
      </c>
      <c r="S33" s="75">
        <v>4</v>
      </c>
      <c r="T33" s="75">
        <v>4</v>
      </c>
      <c r="U33" s="75">
        <v>5</v>
      </c>
      <c r="V33" s="75">
        <v>5</v>
      </c>
      <c r="W33" s="75">
        <v>3</v>
      </c>
      <c r="X33" s="76">
        <v>72</v>
      </c>
      <c r="AD33" s="64"/>
    </row>
    <row r="34" spans="2:30" ht="15.75" customHeight="1" thickBot="1">
      <c r="B34" s="168" t="s">
        <v>135</v>
      </c>
      <c r="C34" s="171" t="s">
        <v>126</v>
      </c>
      <c r="D34" s="172"/>
      <c r="E34" s="85"/>
      <c r="F34" s="71">
        <v>4</v>
      </c>
      <c r="G34" s="71">
        <v>4</v>
      </c>
      <c r="H34" s="71">
        <v>5</v>
      </c>
      <c r="I34" s="71">
        <v>4</v>
      </c>
      <c r="J34" s="71">
        <v>6</v>
      </c>
      <c r="K34" s="71">
        <v>3</v>
      </c>
      <c r="L34" s="71">
        <v>8</v>
      </c>
      <c r="M34" s="71">
        <v>7</v>
      </c>
      <c r="N34" s="71">
        <v>3</v>
      </c>
      <c r="O34" s="71">
        <v>5</v>
      </c>
      <c r="P34" s="71">
        <v>7</v>
      </c>
      <c r="Q34" s="71">
        <v>6</v>
      </c>
      <c r="R34" s="71">
        <v>6</v>
      </c>
      <c r="S34" s="71">
        <v>4</v>
      </c>
      <c r="T34" s="71">
        <v>6</v>
      </c>
      <c r="U34" s="71">
        <v>7</v>
      </c>
      <c r="V34" s="71">
        <v>6</v>
      </c>
      <c r="W34" s="71">
        <v>4</v>
      </c>
      <c r="X34" s="56">
        <v>95</v>
      </c>
      <c r="AD34" s="64"/>
    </row>
    <row r="35" spans="2:24" ht="13.5" thickBot="1">
      <c r="B35" s="168"/>
      <c r="C35" s="166" t="s">
        <v>127</v>
      </c>
      <c r="D35" s="167"/>
      <c r="E35" s="84"/>
      <c r="F35" s="65">
        <v>5</v>
      </c>
      <c r="G35" s="65">
        <v>3</v>
      </c>
      <c r="H35" s="65">
        <v>7</v>
      </c>
      <c r="I35" s="65">
        <v>5</v>
      </c>
      <c r="J35" s="65">
        <v>5</v>
      </c>
      <c r="K35" s="65">
        <v>7</v>
      </c>
      <c r="L35" s="65">
        <v>7</v>
      </c>
      <c r="M35" s="65">
        <v>4</v>
      </c>
      <c r="N35" s="65">
        <v>4</v>
      </c>
      <c r="O35" s="65">
        <v>5</v>
      </c>
      <c r="P35" s="65">
        <v>4</v>
      </c>
      <c r="Q35" s="65">
        <v>5</v>
      </c>
      <c r="R35" s="65">
        <v>6</v>
      </c>
      <c r="S35" s="65">
        <v>4</v>
      </c>
      <c r="T35" s="65">
        <v>4</v>
      </c>
      <c r="U35" s="65">
        <v>5</v>
      </c>
      <c r="V35" s="65">
        <v>6</v>
      </c>
      <c r="W35" s="65">
        <v>3</v>
      </c>
      <c r="X35" s="56">
        <v>89</v>
      </c>
    </row>
    <row r="36" spans="1:24" ht="13.5" thickBot="1">
      <c r="A36">
        <v>5</v>
      </c>
      <c r="B36" s="168"/>
      <c r="C36" s="166" t="s">
        <v>128</v>
      </c>
      <c r="D36" s="167"/>
      <c r="E36" s="84"/>
      <c r="F36" s="65">
        <v>5</v>
      </c>
      <c r="G36" s="65">
        <v>4</v>
      </c>
      <c r="H36" s="65">
        <v>6</v>
      </c>
      <c r="I36" s="65">
        <v>6</v>
      </c>
      <c r="J36" s="65">
        <v>5</v>
      </c>
      <c r="K36" s="65">
        <v>4</v>
      </c>
      <c r="L36" s="65">
        <v>6</v>
      </c>
      <c r="M36" s="65">
        <v>7</v>
      </c>
      <c r="N36" s="65">
        <v>7</v>
      </c>
      <c r="O36" s="65">
        <v>11</v>
      </c>
      <c r="P36" s="65">
        <v>11</v>
      </c>
      <c r="Q36" s="65">
        <v>11</v>
      </c>
      <c r="R36" s="65">
        <v>11</v>
      </c>
      <c r="S36" s="65">
        <v>11</v>
      </c>
      <c r="T36" s="65">
        <v>11</v>
      </c>
      <c r="U36" s="65">
        <v>11</v>
      </c>
      <c r="V36" s="65">
        <v>11</v>
      </c>
      <c r="W36" s="65">
        <v>11</v>
      </c>
      <c r="X36" s="56">
        <v>149</v>
      </c>
    </row>
    <row r="37" spans="2:24" ht="15.75" customHeight="1" thickBot="1">
      <c r="B37" s="168"/>
      <c r="C37" s="166" t="s">
        <v>129</v>
      </c>
      <c r="D37" s="167"/>
      <c r="E37" s="84"/>
      <c r="F37" s="65">
        <v>5</v>
      </c>
      <c r="G37" s="65">
        <v>4</v>
      </c>
      <c r="H37" s="65">
        <v>5</v>
      </c>
      <c r="I37" s="65">
        <v>5</v>
      </c>
      <c r="J37" s="65">
        <v>6</v>
      </c>
      <c r="K37" s="65">
        <v>3</v>
      </c>
      <c r="L37" s="65">
        <v>7</v>
      </c>
      <c r="M37" s="65">
        <v>4</v>
      </c>
      <c r="N37" s="65">
        <v>4</v>
      </c>
      <c r="O37" s="65">
        <v>6</v>
      </c>
      <c r="P37" s="65">
        <v>4</v>
      </c>
      <c r="Q37" s="65">
        <v>5</v>
      </c>
      <c r="R37" s="65">
        <v>7</v>
      </c>
      <c r="S37" s="65">
        <v>9</v>
      </c>
      <c r="T37" s="65">
        <v>5</v>
      </c>
      <c r="U37" s="65">
        <v>11</v>
      </c>
      <c r="V37" s="65">
        <v>7</v>
      </c>
      <c r="W37" s="65">
        <v>4</v>
      </c>
      <c r="X37" s="56">
        <v>101</v>
      </c>
    </row>
    <row r="38" spans="2:24" ht="13.5" thickBot="1">
      <c r="B38" s="168"/>
      <c r="C38" s="166" t="s">
        <v>138</v>
      </c>
      <c r="D38" s="167"/>
      <c r="E38" s="84"/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56">
        <v>0</v>
      </c>
    </row>
    <row r="39" spans="2:24" ht="13.5" thickBot="1">
      <c r="B39" s="168"/>
      <c r="C39" s="169" t="s">
        <v>133</v>
      </c>
      <c r="D39" s="170"/>
      <c r="E39" s="78"/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6">
        <v>0</v>
      </c>
    </row>
    <row r="40" spans="2:24" ht="13.5" customHeight="1">
      <c r="B40" s="152" t="s">
        <v>115</v>
      </c>
      <c r="C40" s="171" t="s">
        <v>111</v>
      </c>
      <c r="D40" s="172"/>
      <c r="E40" s="83" t="s">
        <v>7</v>
      </c>
      <c r="F40" s="71">
        <v>5</v>
      </c>
      <c r="G40" s="71">
        <v>5</v>
      </c>
      <c r="H40" s="71">
        <v>6</v>
      </c>
      <c r="I40" s="71">
        <v>4</v>
      </c>
      <c r="J40" s="71">
        <v>6</v>
      </c>
      <c r="K40" s="71">
        <v>3</v>
      </c>
      <c r="L40" s="71">
        <v>11</v>
      </c>
      <c r="M40" s="71">
        <v>5</v>
      </c>
      <c r="N40" s="71">
        <v>3</v>
      </c>
      <c r="O40" s="71">
        <v>7</v>
      </c>
      <c r="P40" s="71">
        <v>6</v>
      </c>
      <c r="Q40" s="71">
        <v>4</v>
      </c>
      <c r="R40" s="71">
        <v>6</v>
      </c>
      <c r="S40" s="71">
        <v>5</v>
      </c>
      <c r="T40" s="71">
        <v>4</v>
      </c>
      <c r="U40" s="71">
        <v>11</v>
      </c>
      <c r="V40" s="71">
        <v>6</v>
      </c>
      <c r="W40" s="71">
        <v>4</v>
      </c>
      <c r="X40" s="56">
        <v>101</v>
      </c>
    </row>
    <row r="41" spans="2:24" ht="12.75">
      <c r="B41" s="153"/>
      <c r="C41" s="173" t="s">
        <v>116</v>
      </c>
      <c r="D41" s="174"/>
      <c r="E41" s="84"/>
      <c r="F41" s="65">
        <v>5</v>
      </c>
      <c r="G41" s="65">
        <v>3</v>
      </c>
      <c r="H41" s="65">
        <v>5</v>
      </c>
      <c r="I41" s="65">
        <v>4</v>
      </c>
      <c r="J41" s="65">
        <v>6</v>
      </c>
      <c r="K41" s="65">
        <v>3</v>
      </c>
      <c r="L41" s="65">
        <v>5</v>
      </c>
      <c r="M41" s="65">
        <v>5</v>
      </c>
      <c r="N41" s="65">
        <v>3</v>
      </c>
      <c r="O41" s="65">
        <v>5</v>
      </c>
      <c r="P41" s="65">
        <v>5</v>
      </c>
      <c r="Q41" s="65">
        <v>4</v>
      </c>
      <c r="R41" s="65">
        <v>5</v>
      </c>
      <c r="S41" s="65">
        <v>4</v>
      </c>
      <c r="T41" s="65">
        <v>4</v>
      </c>
      <c r="U41" s="65">
        <v>6</v>
      </c>
      <c r="V41" s="65">
        <v>4</v>
      </c>
      <c r="W41" s="65">
        <v>5</v>
      </c>
      <c r="X41" s="56">
        <v>81</v>
      </c>
    </row>
    <row r="42" spans="1:24" ht="12.75">
      <c r="A42">
        <v>6</v>
      </c>
      <c r="B42" s="153"/>
      <c r="C42" s="173" t="s">
        <v>113</v>
      </c>
      <c r="D42" s="174"/>
      <c r="E42" s="84"/>
      <c r="F42" s="65">
        <v>4</v>
      </c>
      <c r="G42" s="65">
        <v>4</v>
      </c>
      <c r="H42" s="65">
        <v>5</v>
      </c>
      <c r="I42" s="65">
        <v>4</v>
      </c>
      <c r="J42" s="65">
        <v>7</v>
      </c>
      <c r="K42" s="65">
        <v>3</v>
      </c>
      <c r="L42" s="65">
        <v>4</v>
      </c>
      <c r="M42" s="65">
        <v>4</v>
      </c>
      <c r="N42" s="65">
        <v>4</v>
      </c>
      <c r="O42" s="65">
        <v>3</v>
      </c>
      <c r="P42" s="65">
        <v>4</v>
      </c>
      <c r="Q42" s="65">
        <v>5</v>
      </c>
      <c r="R42" s="65">
        <v>6</v>
      </c>
      <c r="S42" s="65">
        <v>5</v>
      </c>
      <c r="T42" s="65">
        <v>3</v>
      </c>
      <c r="U42" s="65">
        <v>5</v>
      </c>
      <c r="V42" s="65">
        <v>6</v>
      </c>
      <c r="W42" s="65">
        <v>3</v>
      </c>
      <c r="X42" s="56">
        <v>79</v>
      </c>
    </row>
    <row r="43" spans="2:24" ht="12.75">
      <c r="B43" s="153"/>
      <c r="C43" s="173" t="s">
        <v>114</v>
      </c>
      <c r="D43" s="174"/>
      <c r="E43" s="84"/>
      <c r="F43" s="65">
        <v>4</v>
      </c>
      <c r="G43" s="65">
        <v>3</v>
      </c>
      <c r="H43" s="65">
        <v>5</v>
      </c>
      <c r="I43" s="65">
        <v>5</v>
      </c>
      <c r="J43" s="65">
        <v>5</v>
      </c>
      <c r="K43" s="65">
        <v>3</v>
      </c>
      <c r="L43" s="65">
        <v>4</v>
      </c>
      <c r="M43" s="65">
        <v>6</v>
      </c>
      <c r="N43" s="65">
        <v>3</v>
      </c>
      <c r="O43" s="65">
        <v>4</v>
      </c>
      <c r="P43" s="65">
        <v>5</v>
      </c>
      <c r="Q43" s="65">
        <v>3</v>
      </c>
      <c r="R43" s="65">
        <v>5</v>
      </c>
      <c r="S43" s="65">
        <v>5</v>
      </c>
      <c r="T43" s="65">
        <v>4</v>
      </c>
      <c r="U43" s="65">
        <v>6</v>
      </c>
      <c r="V43" s="65">
        <v>7</v>
      </c>
      <c r="W43" s="65">
        <v>4</v>
      </c>
      <c r="X43" s="56">
        <v>81</v>
      </c>
    </row>
    <row r="44" spans="2:24" ht="12.75">
      <c r="B44" s="153"/>
      <c r="C44" s="173" t="s">
        <v>130</v>
      </c>
      <c r="D44" s="174"/>
      <c r="E44" s="84"/>
      <c r="F44" s="65">
        <v>4</v>
      </c>
      <c r="G44" s="65">
        <v>3</v>
      </c>
      <c r="H44" s="65">
        <v>6</v>
      </c>
      <c r="I44" s="65">
        <v>4</v>
      </c>
      <c r="J44" s="65">
        <v>5</v>
      </c>
      <c r="K44" s="65">
        <v>3</v>
      </c>
      <c r="L44" s="65">
        <v>5</v>
      </c>
      <c r="M44" s="65">
        <v>4</v>
      </c>
      <c r="N44" s="65">
        <v>4</v>
      </c>
      <c r="O44" s="65">
        <v>4</v>
      </c>
      <c r="P44" s="65">
        <v>6</v>
      </c>
      <c r="Q44" s="65">
        <v>4</v>
      </c>
      <c r="R44" s="65">
        <v>4</v>
      </c>
      <c r="S44" s="65">
        <v>3</v>
      </c>
      <c r="T44" s="65">
        <v>4</v>
      </c>
      <c r="U44" s="65">
        <v>6</v>
      </c>
      <c r="V44" s="65">
        <v>4</v>
      </c>
      <c r="W44" s="65">
        <v>4</v>
      </c>
      <c r="X44" s="56">
        <v>77</v>
      </c>
    </row>
    <row r="45" spans="2:24" ht="13.5" thickBot="1">
      <c r="B45" s="154"/>
      <c r="C45" s="176" t="s">
        <v>7</v>
      </c>
      <c r="D45" s="177"/>
      <c r="E45" s="84"/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6">
        <v>0</v>
      </c>
    </row>
    <row r="46" spans="2:24" ht="13.5" customHeight="1" thickBot="1">
      <c r="B46" s="168" t="s">
        <v>97</v>
      </c>
      <c r="C46" s="171" t="s">
        <v>61</v>
      </c>
      <c r="D46" s="172"/>
      <c r="E46" s="85"/>
      <c r="F46" s="71">
        <v>5</v>
      </c>
      <c r="G46" s="71">
        <v>4</v>
      </c>
      <c r="H46" s="71">
        <v>7</v>
      </c>
      <c r="I46" s="71">
        <v>5</v>
      </c>
      <c r="J46" s="71">
        <v>6</v>
      </c>
      <c r="K46" s="71">
        <v>4</v>
      </c>
      <c r="L46" s="71">
        <v>7</v>
      </c>
      <c r="M46" s="71">
        <v>4</v>
      </c>
      <c r="N46" s="71">
        <v>5</v>
      </c>
      <c r="O46" s="71">
        <v>5</v>
      </c>
      <c r="P46" s="71">
        <v>5</v>
      </c>
      <c r="Q46" s="71">
        <v>6</v>
      </c>
      <c r="R46" s="71">
        <v>6</v>
      </c>
      <c r="S46" s="71">
        <v>7</v>
      </c>
      <c r="T46" s="71">
        <v>5</v>
      </c>
      <c r="U46" s="71">
        <v>6</v>
      </c>
      <c r="V46" s="71">
        <v>4</v>
      </c>
      <c r="W46" s="71">
        <v>3</v>
      </c>
      <c r="X46" s="56">
        <v>94</v>
      </c>
    </row>
    <row r="47" spans="2:24" ht="13.5" thickBot="1">
      <c r="B47" s="168"/>
      <c r="C47" s="166" t="s">
        <v>62</v>
      </c>
      <c r="D47" s="167"/>
      <c r="E47" s="84"/>
      <c r="F47" s="65">
        <v>3</v>
      </c>
      <c r="G47" s="65">
        <v>3</v>
      </c>
      <c r="H47" s="65">
        <v>5</v>
      </c>
      <c r="I47" s="65">
        <v>5</v>
      </c>
      <c r="J47" s="65">
        <v>7</v>
      </c>
      <c r="K47" s="65">
        <v>3</v>
      </c>
      <c r="L47" s="65">
        <v>5</v>
      </c>
      <c r="M47" s="65">
        <v>4</v>
      </c>
      <c r="N47" s="65">
        <v>2</v>
      </c>
      <c r="O47" s="65">
        <v>4</v>
      </c>
      <c r="P47" s="65">
        <v>4</v>
      </c>
      <c r="Q47" s="65">
        <v>6</v>
      </c>
      <c r="R47" s="65">
        <v>5</v>
      </c>
      <c r="S47" s="65">
        <v>4</v>
      </c>
      <c r="T47" s="65">
        <v>4</v>
      </c>
      <c r="U47" s="65">
        <v>6</v>
      </c>
      <c r="V47" s="65">
        <v>6</v>
      </c>
      <c r="W47" s="65">
        <v>3</v>
      </c>
      <c r="X47" s="56">
        <v>79</v>
      </c>
    </row>
    <row r="48" spans="1:24" ht="13.5" thickBot="1">
      <c r="A48">
        <v>7</v>
      </c>
      <c r="B48" s="168"/>
      <c r="C48" s="166" t="s">
        <v>63</v>
      </c>
      <c r="D48" s="167"/>
      <c r="E48" s="84"/>
      <c r="F48" s="65">
        <v>5</v>
      </c>
      <c r="G48" s="65">
        <v>4</v>
      </c>
      <c r="H48" s="65">
        <v>6</v>
      </c>
      <c r="I48" s="65">
        <v>5</v>
      </c>
      <c r="J48" s="65">
        <v>6</v>
      </c>
      <c r="K48" s="65">
        <v>4</v>
      </c>
      <c r="L48" s="65">
        <v>8</v>
      </c>
      <c r="M48" s="65">
        <v>5</v>
      </c>
      <c r="N48" s="65">
        <v>4</v>
      </c>
      <c r="O48" s="65">
        <v>5</v>
      </c>
      <c r="P48" s="65">
        <v>4</v>
      </c>
      <c r="Q48" s="65">
        <v>5</v>
      </c>
      <c r="R48" s="65">
        <v>6</v>
      </c>
      <c r="S48" s="65">
        <v>5</v>
      </c>
      <c r="T48" s="65">
        <v>4</v>
      </c>
      <c r="U48" s="65">
        <v>7</v>
      </c>
      <c r="V48" s="65">
        <v>7</v>
      </c>
      <c r="W48" s="65">
        <v>4</v>
      </c>
      <c r="X48" s="56">
        <v>94</v>
      </c>
    </row>
    <row r="49" spans="2:24" ht="13.5" thickBot="1">
      <c r="B49" s="168"/>
      <c r="C49" s="166" t="s">
        <v>64</v>
      </c>
      <c r="D49" s="167"/>
      <c r="E49" s="84"/>
      <c r="F49" s="65">
        <v>6</v>
      </c>
      <c r="G49" s="65">
        <v>4</v>
      </c>
      <c r="H49" s="65">
        <v>6</v>
      </c>
      <c r="I49" s="65">
        <v>4</v>
      </c>
      <c r="J49" s="65">
        <v>6</v>
      </c>
      <c r="K49" s="65">
        <v>4</v>
      </c>
      <c r="L49" s="65">
        <v>6</v>
      </c>
      <c r="M49" s="65">
        <v>4</v>
      </c>
      <c r="N49" s="65">
        <v>3</v>
      </c>
      <c r="O49" s="65">
        <v>5</v>
      </c>
      <c r="P49" s="65">
        <v>4</v>
      </c>
      <c r="Q49" s="65">
        <v>4</v>
      </c>
      <c r="R49" s="65">
        <v>5</v>
      </c>
      <c r="S49" s="65">
        <v>3</v>
      </c>
      <c r="T49" s="65">
        <v>4</v>
      </c>
      <c r="U49" s="65">
        <v>5</v>
      </c>
      <c r="V49" s="65">
        <v>4</v>
      </c>
      <c r="W49" s="65">
        <v>3</v>
      </c>
      <c r="X49" s="56">
        <v>80</v>
      </c>
    </row>
    <row r="50" spans="2:24" ht="13.5" thickBot="1">
      <c r="B50" s="168"/>
      <c r="C50" s="166" t="s">
        <v>7</v>
      </c>
      <c r="D50" s="167"/>
      <c r="E50" s="84"/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56">
        <v>0</v>
      </c>
    </row>
    <row r="51" spans="2:24" ht="13.5" thickBot="1">
      <c r="B51" s="168"/>
      <c r="C51" s="169" t="s">
        <v>7</v>
      </c>
      <c r="D51" s="170"/>
      <c r="E51" s="78"/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6">
        <v>0</v>
      </c>
    </row>
    <row r="52" spans="2:24" ht="13.5" thickBot="1">
      <c r="B52" s="168" t="s">
        <v>98</v>
      </c>
      <c r="C52" s="171" t="s">
        <v>44</v>
      </c>
      <c r="D52" s="172"/>
      <c r="E52" s="85"/>
      <c r="F52" s="71">
        <v>5</v>
      </c>
      <c r="G52" s="71">
        <v>3</v>
      </c>
      <c r="H52" s="71">
        <v>7</v>
      </c>
      <c r="I52" s="71">
        <v>4</v>
      </c>
      <c r="J52" s="71">
        <v>11</v>
      </c>
      <c r="K52" s="71">
        <v>6</v>
      </c>
      <c r="L52" s="71">
        <v>8</v>
      </c>
      <c r="M52" s="71">
        <v>6</v>
      </c>
      <c r="N52" s="71">
        <v>4</v>
      </c>
      <c r="O52" s="71">
        <v>7</v>
      </c>
      <c r="P52" s="71">
        <v>6</v>
      </c>
      <c r="Q52" s="71">
        <v>5</v>
      </c>
      <c r="R52" s="71">
        <v>7</v>
      </c>
      <c r="S52" s="71">
        <v>4</v>
      </c>
      <c r="T52" s="71">
        <v>5</v>
      </c>
      <c r="U52" s="71">
        <v>7</v>
      </c>
      <c r="V52" s="71">
        <v>5</v>
      </c>
      <c r="W52" s="71">
        <v>4</v>
      </c>
      <c r="X52" s="56">
        <v>104</v>
      </c>
    </row>
    <row r="53" spans="2:24" ht="13.5" thickBot="1">
      <c r="B53" s="168"/>
      <c r="C53" s="173" t="s">
        <v>45</v>
      </c>
      <c r="D53" s="174"/>
      <c r="E53" s="84"/>
      <c r="F53" s="65">
        <v>5</v>
      </c>
      <c r="G53" s="65">
        <v>3</v>
      </c>
      <c r="H53" s="65">
        <v>4</v>
      </c>
      <c r="I53" s="65">
        <v>4</v>
      </c>
      <c r="J53" s="65">
        <v>6</v>
      </c>
      <c r="K53" s="65">
        <v>3</v>
      </c>
      <c r="L53" s="65">
        <v>4</v>
      </c>
      <c r="M53" s="65">
        <v>4</v>
      </c>
      <c r="N53" s="65">
        <v>4</v>
      </c>
      <c r="O53" s="65">
        <v>4</v>
      </c>
      <c r="P53" s="65">
        <v>5</v>
      </c>
      <c r="Q53" s="65">
        <v>3</v>
      </c>
      <c r="R53" s="65">
        <v>5</v>
      </c>
      <c r="S53" s="65">
        <v>4</v>
      </c>
      <c r="T53" s="65">
        <v>4</v>
      </c>
      <c r="U53" s="65">
        <v>5</v>
      </c>
      <c r="V53" s="65">
        <v>4</v>
      </c>
      <c r="W53" s="65">
        <v>3</v>
      </c>
      <c r="X53" s="56">
        <v>74</v>
      </c>
    </row>
    <row r="54" spans="1:24" ht="13.5" thickBot="1">
      <c r="A54">
        <v>8</v>
      </c>
      <c r="B54" s="168"/>
      <c r="C54" s="173" t="s">
        <v>46</v>
      </c>
      <c r="D54" s="174"/>
      <c r="E54" s="84"/>
      <c r="F54" s="65">
        <v>4</v>
      </c>
      <c r="G54" s="65">
        <v>3</v>
      </c>
      <c r="H54" s="65">
        <v>5</v>
      </c>
      <c r="I54" s="65">
        <v>4</v>
      </c>
      <c r="J54" s="65">
        <v>9</v>
      </c>
      <c r="K54" s="65">
        <v>3</v>
      </c>
      <c r="L54" s="65">
        <v>9</v>
      </c>
      <c r="M54" s="65">
        <v>4</v>
      </c>
      <c r="N54" s="65">
        <v>3</v>
      </c>
      <c r="O54" s="65">
        <v>4</v>
      </c>
      <c r="P54" s="65">
        <v>5</v>
      </c>
      <c r="Q54" s="65">
        <v>4</v>
      </c>
      <c r="R54" s="65">
        <v>7</v>
      </c>
      <c r="S54" s="65">
        <v>5</v>
      </c>
      <c r="T54" s="65">
        <v>4</v>
      </c>
      <c r="U54" s="65">
        <v>5</v>
      </c>
      <c r="V54" s="65">
        <v>6</v>
      </c>
      <c r="W54" s="65">
        <v>3</v>
      </c>
      <c r="X54" s="56">
        <v>87</v>
      </c>
    </row>
    <row r="55" spans="2:24" ht="13.5" thickBot="1">
      <c r="B55" s="168"/>
      <c r="C55" s="173" t="s">
        <v>47</v>
      </c>
      <c r="D55" s="174"/>
      <c r="E55" s="84"/>
      <c r="F55" s="65">
        <v>5</v>
      </c>
      <c r="G55" s="65">
        <v>3</v>
      </c>
      <c r="H55" s="65">
        <v>5</v>
      </c>
      <c r="I55" s="65">
        <v>4</v>
      </c>
      <c r="J55" s="65">
        <v>5</v>
      </c>
      <c r="K55" s="65">
        <v>3</v>
      </c>
      <c r="L55" s="65">
        <v>4</v>
      </c>
      <c r="M55" s="65">
        <v>5</v>
      </c>
      <c r="N55" s="65">
        <v>3</v>
      </c>
      <c r="O55" s="65">
        <v>3</v>
      </c>
      <c r="P55" s="65">
        <v>4</v>
      </c>
      <c r="Q55" s="65">
        <v>4</v>
      </c>
      <c r="R55" s="65">
        <v>5</v>
      </c>
      <c r="S55" s="65">
        <v>4</v>
      </c>
      <c r="T55" s="65">
        <v>4</v>
      </c>
      <c r="U55" s="65">
        <v>6</v>
      </c>
      <c r="V55" s="65">
        <v>4</v>
      </c>
      <c r="W55" s="65">
        <v>4</v>
      </c>
      <c r="X55" s="56">
        <v>75</v>
      </c>
    </row>
    <row r="56" spans="2:24" ht="13.5" thickBot="1">
      <c r="B56" s="168"/>
      <c r="C56" s="173" t="s">
        <v>125</v>
      </c>
      <c r="D56" s="174"/>
      <c r="E56" s="84"/>
      <c r="F56" s="65">
        <v>6</v>
      </c>
      <c r="G56" s="65">
        <v>3</v>
      </c>
      <c r="H56" s="65">
        <v>9</v>
      </c>
      <c r="I56" s="65">
        <v>5</v>
      </c>
      <c r="J56" s="65">
        <v>8</v>
      </c>
      <c r="K56" s="65">
        <v>3</v>
      </c>
      <c r="L56" s="65">
        <v>4</v>
      </c>
      <c r="M56" s="65">
        <v>4</v>
      </c>
      <c r="N56" s="65">
        <v>3</v>
      </c>
      <c r="O56" s="65">
        <v>4</v>
      </c>
      <c r="P56" s="65">
        <v>4</v>
      </c>
      <c r="Q56" s="65">
        <v>4</v>
      </c>
      <c r="R56" s="65">
        <v>7</v>
      </c>
      <c r="S56" s="65">
        <v>11</v>
      </c>
      <c r="T56" s="65">
        <v>5</v>
      </c>
      <c r="U56" s="65">
        <v>8</v>
      </c>
      <c r="V56" s="65">
        <v>5</v>
      </c>
      <c r="W56" s="65">
        <v>4</v>
      </c>
      <c r="X56" s="56">
        <v>97</v>
      </c>
    </row>
    <row r="57" spans="2:24" ht="13.5" thickBot="1">
      <c r="B57" s="168"/>
      <c r="C57" s="176" t="s">
        <v>7</v>
      </c>
      <c r="D57" s="177"/>
      <c r="E57" s="78"/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6">
        <v>0</v>
      </c>
    </row>
    <row r="58" spans="2:24" ht="12.75">
      <c r="B58" s="152" t="s">
        <v>99</v>
      </c>
      <c r="C58" s="115" t="s">
        <v>41</v>
      </c>
      <c r="D58" s="116"/>
      <c r="E58" s="84"/>
      <c r="F58" s="65">
        <v>6</v>
      </c>
      <c r="G58" s="65">
        <v>4</v>
      </c>
      <c r="H58" s="65">
        <v>5</v>
      </c>
      <c r="I58" s="65">
        <v>4</v>
      </c>
      <c r="J58" s="65">
        <v>6</v>
      </c>
      <c r="K58" s="65">
        <v>3</v>
      </c>
      <c r="L58" s="65">
        <v>4</v>
      </c>
      <c r="M58" s="65">
        <v>4</v>
      </c>
      <c r="N58" s="65">
        <v>4</v>
      </c>
      <c r="O58" s="65">
        <v>4</v>
      </c>
      <c r="P58" s="65">
        <v>5</v>
      </c>
      <c r="Q58" s="65">
        <v>5</v>
      </c>
      <c r="R58" s="65">
        <v>6</v>
      </c>
      <c r="S58" s="65">
        <v>5</v>
      </c>
      <c r="T58" s="65">
        <v>4</v>
      </c>
      <c r="U58" s="65">
        <v>5</v>
      </c>
      <c r="V58" s="65">
        <v>4</v>
      </c>
      <c r="W58" s="65">
        <v>4</v>
      </c>
      <c r="X58" s="56">
        <v>82</v>
      </c>
    </row>
    <row r="59" spans="2:24" ht="12.75">
      <c r="B59" s="153"/>
      <c r="C59" s="115" t="s">
        <v>69</v>
      </c>
      <c r="D59" s="116"/>
      <c r="E59" s="84"/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56">
        <v>0</v>
      </c>
    </row>
    <row r="60" spans="1:24" ht="12.75">
      <c r="A60">
        <v>9</v>
      </c>
      <c r="B60" s="153"/>
      <c r="C60" s="115" t="s">
        <v>42</v>
      </c>
      <c r="D60" s="116"/>
      <c r="E60" s="84"/>
      <c r="F60" s="65">
        <v>5</v>
      </c>
      <c r="G60" s="65">
        <v>4</v>
      </c>
      <c r="H60" s="65">
        <v>5</v>
      </c>
      <c r="I60" s="65">
        <v>8</v>
      </c>
      <c r="J60" s="65">
        <v>8</v>
      </c>
      <c r="K60" s="65">
        <v>3</v>
      </c>
      <c r="L60" s="65">
        <v>6</v>
      </c>
      <c r="M60" s="65">
        <v>2</v>
      </c>
      <c r="N60" s="65">
        <v>5</v>
      </c>
      <c r="O60" s="65">
        <v>3</v>
      </c>
      <c r="P60" s="65">
        <v>4</v>
      </c>
      <c r="Q60" s="65">
        <v>4</v>
      </c>
      <c r="R60" s="65">
        <v>5</v>
      </c>
      <c r="S60" s="65">
        <v>5</v>
      </c>
      <c r="T60" s="65">
        <v>6</v>
      </c>
      <c r="U60" s="65">
        <v>6</v>
      </c>
      <c r="V60" s="65">
        <v>6</v>
      </c>
      <c r="W60" s="65">
        <v>3</v>
      </c>
      <c r="X60" s="56">
        <v>88</v>
      </c>
    </row>
    <row r="61" spans="2:24" ht="12.75">
      <c r="B61" s="153"/>
      <c r="C61" s="115" t="s">
        <v>43</v>
      </c>
      <c r="D61" s="116"/>
      <c r="E61" s="84"/>
      <c r="F61" s="65">
        <v>4</v>
      </c>
      <c r="G61" s="65">
        <v>4</v>
      </c>
      <c r="H61" s="65">
        <v>5</v>
      </c>
      <c r="I61" s="65">
        <v>4</v>
      </c>
      <c r="J61" s="65">
        <v>6</v>
      </c>
      <c r="K61" s="65">
        <v>3</v>
      </c>
      <c r="L61" s="65">
        <v>9</v>
      </c>
      <c r="M61" s="65">
        <v>5</v>
      </c>
      <c r="N61" s="65">
        <v>3</v>
      </c>
      <c r="O61" s="65">
        <v>4</v>
      </c>
      <c r="P61" s="65">
        <v>5</v>
      </c>
      <c r="Q61" s="65">
        <v>5</v>
      </c>
      <c r="R61" s="65">
        <v>5</v>
      </c>
      <c r="S61" s="65">
        <v>4</v>
      </c>
      <c r="T61" s="65">
        <v>5</v>
      </c>
      <c r="U61" s="65">
        <v>6</v>
      </c>
      <c r="V61" s="65">
        <v>5</v>
      </c>
      <c r="W61" s="65">
        <v>4</v>
      </c>
      <c r="X61" s="56">
        <v>86</v>
      </c>
    </row>
    <row r="62" spans="2:24" ht="12.75">
      <c r="B62" s="153"/>
      <c r="C62" s="115" t="s">
        <v>100</v>
      </c>
      <c r="D62" s="116"/>
      <c r="E62" s="84"/>
      <c r="F62" s="65">
        <v>4</v>
      </c>
      <c r="G62" s="65">
        <v>5</v>
      </c>
      <c r="H62" s="65">
        <v>5</v>
      </c>
      <c r="I62" s="65">
        <v>4</v>
      </c>
      <c r="J62" s="65">
        <v>5</v>
      </c>
      <c r="K62" s="65">
        <v>2</v>
      </c>
      <c r="L62" s="65">
        <v>6</v>
      </c>
      <c r="M62" s="65">
        <v>8</v>
      </c>
      <c r="N62" s="65">
        <v>3</v>
      </c>
      <c r="O62" s="65">
        <v>4</v>
      </c>
      <c r="P62" s="65">
        <v>3</v>
      </c>
      <c r="Q62" s="65">
        <v>5</v>
      </c>
      <c r="R62" s="65">
        <v>6</v>
      </c>
      <c r="S62" s="65">
        <v>4</v>
      </c>
      <c r="T62" s="65">
        <v>4</v>
      </c>
      <c r="U62" s="65">
        <v>6</v>
      </c>
      <c r="V62" s="65">
        <v>3</v>
      </c>
      <c r="W62" s="65">
        <v>3</v>
      </c>
      <c r="X62" s="56">
        <v>80</v>
      </c>
    </row>
    <row r="63" spans="2:24" ht="13.5" thickBot="1">
      <c r="B63" s="154"/>
      <c r="C63" s="115" t="s">
        <v>112</v>
      </c>
      <c r="D63" s="116"/>
      <c r="E63" s="84"/>
      <c r="F63" s="65">
        <v>4</v>
      </c>
      <c r="G63" s="65">
        <v>4</v>
      </c>
      <c r="H63" s="65">
        <v>8</v>
      </c>
      <c r="I63" s="65">
        <v>6</v>
      </c>
      <c r="J63" s="65">
        <v>6</v>
      </c>
      <c r="K63" s="65">
        <v>6</v>
      </c>
      <c r="L63" s="65">
        <v>9</v>
      </c>
      <c r="M63" s="65">
        <v>5</v>
      </c>
      <c r="N63" s="65">
        <v>4</v>
      </c>
      <c r="O63" s="65">
        <v>4</v>
      </c>
      <c r="P63" s="65">
        <v>5</v>
      </c>
      <c r="Q63" s="65">
        <v>6</v>
      </c>
      <c r="R63" s="65">
        <v>8</v>
      </c>
      <c r="S63" s="65">
        <v>6</v>
      </c>
      <c r="T63" s="65">
        <v>5</v>
      </c>
      <c r="U63" s="65">
        <v>6</v>
      </c>
      <c r="V63" s="65">
        <v>8</v>
      </c>
      <c r="W63" s="65">
        <v>3</v>
      </c>
      <c r="X63" s="56">
        <v>103</v>
      </c>
    </row>
    <row r="64" spans="2:24" ht="13.5" thickBot="1">
      <c r="B64" s="168" t="s">
        <v>90</v>
      </c>
      <c r="C64" s="171" t="s">
        <v>37</v>
      </c>
      <c r="D64" s="172"/>
      <c r="E64" s="85"/>
      <c r="F64" s="71">
        <v>5</v>
      </c>
      <c r="G64" s="71">
        <v>6</v>
      </c>
      <c r="H64" s="71">
        <v>6</v>
      </c>
      <c r="I64" s="71">
        <v>6</v>
      </c>
      <c r="J64" s="71">
        <v>5</v>
      </c>
      <c r="K64" s="71">
        <v>3</v>
      </c>
      <c r="L64" s="71">
        <v>6</v>
      </c>
      <c r="M64" s="71">
        <v>4</v>
      </c>
      <c r="N64" s="71">
        <v>3</v>
      </c>
      <c r="O64" s="71">
        <v>4</v>
      </c>
      <c r="P64" s="71">
        <v>5</v>
      </c>
      <c r="Q64" s="71">
        <v>5</v>
      </c>
      <c r="R64" s="71">
        <v>5</v>
      </c>
      <c r="S64" s="71">
        <v>5</v>
      </c>
      <c r="T64" s="71">
        <v>4</v>
      </c>
      <c r="U64" s="71">
        <v>7</v>
      </c>
      <c r="V64" s="71">
        <v>5</v>
      </c>
      <c r="W64" s="71">
        <v>3</v>
      </c>
      <c r="X64" s="56">
        <v>87</v>
      </c>
    </row>
    <row r="65" spans="2:24" ht="13.5" thickBot="1">
      <c r="B65" s="168"/>
      <c r="C65" s="166" t="s">
        <v>39</v>
      </c>
      <c r="D65" s="167"/>
      <c r="E65" s="84"/>
      <c r="F65" s="65">
        <v>5</v>
      </c>
      <c r="G65" s="65">
        <v>2</v>
      </c>
      <c r="H65" s="65">
        <v>5</v>
      </c>
      <c r="I65" s="65">
        <v>4</v>
      </c>
      <c r="J65" s="65">
        <v>5</v>
      </c>
      <c r="K65" s="65">
        <v>3</v>
      </c>
      <c r="L65" s="65">
        <v>6</v>
      </c>
      <c r="M65" s="65">
        <v>5</v>
      </c>
      <c r="N65" s="65">
        <v>4</v>
      </c>
      <c r="O65" s="65">
        <v>3</v>
      </c>
      <c r="P65" s="65">
        <v>5</v>
      </c>
      <c r="Q65" s="65">
        <v>3</v>
      </c>
      <c r="R65" s="65">
        <v>5</v>
      </c>
      <c r="S65" s="65">
        <v>3</v>
      </c>
      <c r="T65" s="65">
        <v>4</v>
      </c>
      <c r="U65" s="65">
        <v>5</v>
      </c>
      <c r="V65" s="65">
        <v>5</v>
      </c>
      <c r="W65" s="65">
        <v>4</v>
      </c>
      <c r="X65" s="56">
        <v>76</v>
      </c>
    </row>
    <row r="66" spans="1:24" ht="13.5" thickBot="1">
      <c r="A66">
        <v>10</v>
      </c>
      <c r="B66" s="168"/>
      <c r="C66" s="166" t="s">
        <v>53</v>
      </c>
      <c r="D66" s="167"/>
      <c r="E66" s="84"/>
      <c r="F66" s="65">
        <v>5</v>
      </c>
      <c r="G66" s="65">
        <v>5</v>
      </c>
      <c r="H66" s="65">
        <v>5</v>
      </c>
      <c r="I66" s="65">
        <v>4</v>
      </c>
      <c r="J66" s="65">
        <v>6</v>
      </c>
      <c r="K66" s="65">
        <v>4</v>
      </c>
      <c r="L66" s="65">
        <v>5</v>
      </c>
      <c r="M66" s="65">
        <v>3</v>
      </c>
      <c r="N66" s="65">
        <v>3</v>
      </c>
      <c r="O66" s="65">
        <v>4</v>
      </c>
      <c r="P66" s="65">
        <v>4</v>
      </c>
      <c r="Q66" s="65">
        <v>5</v>
      </c>
      <c r="R66" s="65">
        <v>6</v>
      </c>
      <c r="S66" s="65">
        <v>4</v>
      </c>
      <c r="T66" s="65">
        <v>5</v>
      </c>
      <c r="U66" s="65">
        <v>6</v>
      </c>
      <c r="V66" s="65">
        <v>5</v>
      </c>
      <c r="W66" s="65">
        <v>4</v>
      </c>
      <c r="X66" s="56">
        <v>83</v>
      </c>
    </row>
    <row r="67" spans="2:24" ht="13.5" thickBot="1">
      <c r="B67" s="168"/>
      <c r="C67" s="166" t="s">
        <v>38</v>
      </c>
      <c r="D67" s="167"/>
      <c r="E67" s="84"/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56">
        <v>0</v>
      </c>
    </row>
    <row r="68" spans="2:24" ht="13.5" thickBot="1">
      <c r="B68" s="168"/>
      <c r="C68" s="166" t="s">
        <v>131</v>
      </c>
      <c r="D68" s="167"/>
      <c r="E68" s="84"/>
      <c r="F68" s="65">
        <v>5</v>
      </c>
      <c r="G68" s="65">
        <v>4</v>
      </c>
      <c r="H68" s="65">
        <v>7</v>
      </c>
      <c r="I68" s="65">
        <v>5</v>
      </c>
      <c r="J68" s="65">
        <v>6</v>
      </c>
      <c r="K68" s="65">
        <v>7</v>
      </c>
      <c r="L68" s="65">
        <v>5</v>
      </c>
      <c r="M68" s="65">
        <v>10</v>
      </c>
      <c r="N68" s="65">
        <v>8</v>
      </c>
      <c r="O68" s="65">
        <v>6</v>
      </c>
      <c r="P68" s="65">
        <v>5</v>
      </c>
      <c r="Q68" s="65">
        <v>5</v>
      </c>
      <c r="R68" s="65">
        <v>7</v>
      </c>
      <c r="S68" s="65">
        <v>8</v>
      </c>
      <c r="T68" s="65">
        <v>6</v>
      </c>
      <c r="U68" s="65">
        <v>8</v>
      </c>
      <c r="V68" s="65">
        <v>4</v>
      </c>
      <c r="W68" s="65">
        <v>4</v>
      </c>
      <c r="X68" s="56">
        <v>110</v>
      </c>
    </row>
    <row r="69" spans="2:24" ht="13.5" thickBot="1">
      <c r="B69" s="168"/>
      <c r="C69" s="169" t="s">
        <v>7</v>
      </c>
      <c r="D69" s="170"/>
      <c r="E69" s="78"/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6">
        <v>0</v>
      </c>
    </row>
    <row r="70" spans="2:24" ht="13.5" thickBot="1">
      <c r="B70" s="152" t="s">
        <v>91</v>
      </c>
      <c r="C70" s="171" t="s">
        <v>141</v>
      </c>
      <c r="D70" s="172"/>
      <c r="E70" s="85"/>
      <c r="F70" s="71">
        <v>6</v>
      </c>
      <c r="G70" s="71">
        <v>3</v>
      </c>
      <c r="H70" s="71">
        <v>6</v>
      </c>
      <c r="I70" s="71">
        <v>5</v>
      </c>
      <c r="J70" s="71">
        <v>8</v>
      </c>
      <c r="K70" s="71">
        <v>5</v>
      </c>
      <c r="L70" s="71">
        <v>7</v>
      </c>
      <c r="M70" s="71">
        <v>6</v>
      </c>
      <c r="N70" s="71">
        <v>4</v>
      </c>
      <c r="O70" s="71">
        <v>5</v>
      </c>
      <c r="P70" s="71">
        <v>6</v>
      </c>
      <c r="Q70" s="71">
        <v>6</v>
      </c>
      <c r="R70" s="71">
        <v>6</v>
      </c>
      <c r="S70" s="71">
        <v>6</v>
      </c>
      <c r="T70" s="71">
        <v>8</v>
      </c>
      <c r="U70" s="71">
        <v>8</v>
      </c>
      <c r="V70" s="71">
        <v>6</v>
      </c>
      <c r="W70" s="71">
        <v>5</v>
      </c>
      <c r="X70" s="56">
        <v>106</v>
      </c>
    </row>
    <row r="71" spans="2:24" ht="13.5" thickBot="1">
      <c r="B71" s="152"/>
      <c r="C71" s="166" t="s">
        <v>81</v>
      </c>
      <c r="D71" s="167"/>
      <c r="E71" s="84"/>
      <c r="F71" s="65">
        <v>4</v>
      </c>
      <c r="G71" s="65">
        <v>2</v>
      </c>
      <c r="H71" s="65">
        <v>6</v>
      </c>
      <c r="I71" s="65">
        <v>5</v>
      </c>
      <c r="J71" s="65">
        <v>5</v>
      </c>
      <c r="K71" s="65">
        <v>4</v>
      </c>
      <c r="L71" s="65">
        <v>5</v>
      </c>
      <c r="M71" s="65">
        <v>6</v>
      </c>
      <c r="N71" s="65">
        <v>4</v>
      </c>
      <c r="O71" s="65">
        <v>4</v>
      </c>
      <c r="P71" s="65">
        <v>4</v>
      </c>
      <c r="Q71" s="65">
        <v>5</v>
      </c>
      <c r="R71" s="65">
        <v>7</v>
      </c>
      <c r="S71" s="65">
        <v>4</v>
      </c>
      <c r="T71" s="65">
        <v>4</v>
      </c>
      <c r="U71" s="65">
        <v>5</v>
      </c>
      <c r="V71" s="65">
        <v>7</v>
      </c>
      <c r="W71" s="65">
        <v>6</v>
      </c>
      <c r="X71" s="56">
        <v>87</v>
      </c>
    </row>
    <row r="72" spans="1:24" ht="13.5" thickBot="1">
      <c r="A72">
        <v>11</v>
      </c>
      <c r="B72" s="152"/>
      <c r="C72" s="166" t="s">
        <v>82</v>
      </c>
      <c r="D72" s="167"/>
      <c r="E72" s="84"/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56">
        <v>0</v>
      </c>
    </row>
    <row r="73" spans="2:24" ht="13.5" thickBot="1">
      <c r="B73" s="152"/>
      <c r="C73" s="166" t="s">
        <v>83</v>
      </c>
      <c r="D73" s="167"/>
      <c r="E73" s="84"/>
      <c r="F73" s="65">
        <v>6</v>
      </c>
      <c r="G73" s="65">
        <v>6</v>
      </c>
      <c r="H73" s="65">
        <v>6</v>
      </c>
      <c r="I73" s="65">
        <v>5</v>
      </c>
      <c r="J73" s="65">
        <v>9</v>
      </c>
      <c r="K73" s="65">
        <v>5</v>
      </c>
      <c r="L73" s="65">
        <v>7</v>
      </c>
      <c r="M73" s="65">
        <v>5</v>
      </c>
      <c r="N73" s="65">
        <v>4</v>
      </c>
      <c r="O73" s="65">
        <v>5</v>
      </c>
      <c r="P73" s="65">
        <v>5</v>
      </c>
      <c r="Q73" s="65">
        <v>7</v>
      </c>
      <c r="R73" s="65">
        <v>8</v>
      </c>
      <c r="S73" s="65">
        <v>9</v>
      </c>
      <c r="T73" s="65">
        <v>4</v>
      </c>
      <c r="U73" s="65">
        <v>7</v>
      </c>
      <c r="V73" s="65">
        <v>8</v>
      </c>
      <c r="W73" s="65">
        <v>3</v>
      </c>
      <c r="X73" s="56">
        <v>109</v>
      </c>
    </row>
    <row r="74" spans="2:24" ht="13.5" thickBot="1">
      <c r="B74" s="152"/>
      <c r="C74" s="166" t="s">
        <v>84</v>
      </c>
      <c r="D74" s="167"/>
      <c r="E74" s="84"/>
      <c r="F74" s="65">
        <v>5</v>
      </c>
      <c r="G74" s="65">
        <v>4</v>
      </c>
      <c r="H74" s="65">
        <v>11</v>
      </c>
      <c r="I74" s="65">
        <v>6</v>
      </c>
      <c r="J74" s="65">
        <v>7</v>
      </c>
      <c r="K74" s="65">
        <v>4</v>
      </c>
      <c r="L74" s="65">
        <v>8</v>
      </c>
      <c r="M74" s="65">
        <v>11</v>
      </c>
      <c r="N74" s="65">
        <v>4</v>
      </c>
      <c r="O74" s="65">
        <v>6</v>
      </c>
      <c r="P74" s="65">
        <v>6</v>
      </c>
      <c r="Q74" s="65">
        <v>6</v>
      </c>
      <c r="R74" s="65">
        <v>9</v>
      </c>
      <c r="S74" s="65">
        <v>5</v>
      </c>
      <c r="T74" s="65">
        <v>8</v>
      </c>
      <c r="U74" s="65">
        <v>7</v>
      </c>
      <c r="V74" s="65">
        <v>11</v>
      </c>
      <c r="W74" s="65">
        <v>4</v>
      </c>
      <c r="X74" s="56">
        <v>122</v>
      </c>
    </row>
    <row r="75" spans="2:24" ht="13.5" thickBot="1">
      <c r="B75" s="175"/>
      <c r="C75" s="169" t="s">
        <v>85</v>
      </c>
      <c r="D75" s="170"/>
      <c r="E75" s="78"/>
      <c r="F75" s="75">
        <v>4</v>
      </c>
      <c r="G75" s="75">
        <v>3</v>
      </c>
      <c r="H75" s="75">
        <v>6</v>
      </c>
      <c r="I75" s="75">
        <v>8</v>
      </c>
      <c r="J75" s="75">
        <v>7</v>
      </c>
      <c r="K75" s="75">
        <v>6</v>
      </c>
      <c r="L75" s="75">
        <v>5</v>
      </c>
      <c r="M75" s="75">
        <v>6</v>
      </c>
      <c r="N75" s="75">
        <v>4</v>
      </c>
      <c r="O75" s="75">
        <v>5</v>
      </c>
      <c r="P75" s="75">
        <v>4</v>
      </c>
      <c r="Q75" s="75">
        <v>5</v>
      </c>
      <c r="R75" s="75">
        <v>10</v>
      </c>
      <c r="S75" s="75">
        <v>5</v>
      </c>
      <c r="T75" s="75">
        <v>4</v>
      </c>
      <c r="U75" s="75">
        <v>5</v>
      </c>
      <c r="V75" s="75">
        <v>9</v>
      </c>
      <c r="W75" s="75">
        <v>4</v>
      </c>
      <c r="X75" s="76">
        <v>100</v>
      </c>
    </row>
    <row r="76" spans="2:24" ht="13.5" customHeight="1" thickBot="1">
      <c r="B76" s="152" t="s">
        <v>92</v>
      </c>
      <c r="C76" s="171" t="s">
        <v>65</v>
      </c>
      <c r="D76" s="172"/>
      <c r="E76" s="85"/>
      <c r="F76" s="71">
        <v>7</v>
      </c>
      <c r="G76" s="71">
        <v>4</v>
      </c>
      <c r="H76" s="71">
        <v>8</v>
      </c>
      <c r="I76" s="71">
        <v>4</v>
      </c>
      <c r="J76" s="71">
        <v>9</v>
      </c>
      <c r="K76" s="71">
        <v>4</v>
      </c>
      <c r="L76" s="71">
        <v>8</v>
      </c>
      <c r="M76" s="71">
        <v>7</v>
      </c>
      <c r="N76" s="71">
        <v>7</v>
      </c>
      <c r="O76" s="71">
        <v>5</v>
      </c>
      <c r="P76" s="71">
        <v>8</v>
      </c>
      <c r="Q76" s="71">
        <v>4</v>
      </c>
      <c r="R76" s="71">
        <v>8</v>
      </c>
      <c r="S76" s="71">
        <v>5</v>
      </c>
      <c r="T76" s="71">
        <v>4</v>
      </c>
      <c r="U76" s="71">
        <v>6</v>
      </c>
      <c r="V76" s="71">
        <v>8</v>
      </c>
      <c r="W76" s="71">
        <v>5</v>
      </c>
      <c r="X76" s="56">
        <v>111</v>
      </c>
    </row>
    <row r="77" spans="2:24" ht="18" customHeight="1" thickBot="1">
      <c r="B77" s="152"/>
      <c r="C77" s="166" t="s">
        <v>67</v>
      </c>
      <c r="D77" s="167"/>
      <c r="E77" s="84"/>
      <c r="F77" s="65">
        <v>7</v>
      </c>
      <c r="G77" s="65">
        <v>6</v>
      </c>
      <c r="H77" s="65">
        <v>7</v>
      </c>
      <c r="I77" s="65">
        <v>7</v>
      </c>
      <c r="J77" s="65">
        <v>8</v>
      </c>
      <c r="K77" s="65">
        <v>4</v>
      </c>
      <c r="L77" s="65">
        <v>7</v>
      </c>
      <c r="M77" s="65">
        <v>6</v>
      </c>
      <c r="N77" s="65">
        <v>5</v>
      </c>
      <c r="O77" s="65">
        <v>6</v>
      </c>
      <c r="P77" s="65">
        <v>5</v>
      </c>
      <c r="Q77" s="65">
        <v>6</v>
      </c>
      <c r="R77" s="65">
        <v>9</v>
      </c>
      <c r="S77" s="65">
        <v>7</v>
      </c>
      <c r="T77" s="65">
        <v>4</v>
      </c>
      <c r="U77" s="65">
        <v>5</v>
      </c>
      <c r="V77" s="65">
        <v>11</v>
      </c>
      <c r="W77" s="65">
        <v>7</v>
      </c>
      <c r="X77" s="56">
        <v>117</v>
      </c>
    </row>
    <row r="78" spans="1:24" ht="13.5" thickBot="1">
      <c r="A78">
        <v>12</v>
      </c>
      <c r="B78" s="152"/>
      <c r="C78" s="166" t="s">
        <v>66</v>
      </c>
      <c r="D78" s="167"/>
      <c r="E78" s="84"/>
      <c r="F78" s="65">
        <v>4</v>
      </c>
      <c r="G78" s="65">
        <v>3</v>
      </c>
      <c r="H78" s="65">
        <v>5</v>
      </c>
      <c r="I78" s="65">
        <v>4</v>
      </c>
      <c r="J78" s="65">
        <v>6</v>
      </c>
      <c r="K78" s="65">
        <v>4</v>
      </c>
      <c r="L78" s="65">
        <v>5</v>
      </c>
      <c r="M78" s="65">
        <v>3</v>
      </c>
      <c r="N78" s="65">
        <v>3</v>
      </c>
      <c r="O78" s="65">
        <v>5</v>
      </c>
      <c r="P78" s="65">
        <v>4</v>
      </c>
      <c r="Q78" s="65">
        <v>5</v>
      </c>
      <c r="R78" s="65">
        <v>7</v>
      </c>
      <c r="S78" s="65">
        <v>5</v>
      </c>
      <c r="T78" s="65">
        <v>4</v>
      </c>
      <c r="U78" s="65">
        <v>6</v>
      </c>
      <c r="V78" s="65">
        <v>4</v>
      </c>
      <c r="W78" s="65">
        <v>3</v>
      </c>
      <c r="X78" s="56">
        <v>80</v>
      </c>
    </row>
    <row r="79" spans="2:24" ht="13.5" thickBot="1">
      <c r="B79" s="152"/>
      <c r="C79" s="166" t="s">
        <v>68</v>
      </c>
      <c r="D79" s="167"/>
      <c r="E79" s="84"/>
      <c r="F79" s="65">
        <v>7</v>
      </c>
      <c r="G79" s="65">
        <v>5</v>
      </c>
      <c r="H79" s="65">
        <v>10</v>
      </c>
      <c r="I79" s="65">
        <v>7</v>
      </c>
      <c r="J79" s="65">
        <v>10</v>
      </c>
      <c r="K79" s="65">
        <v>6</v>
      </c>
      <c r="L79" s="65">
        <v>10</v>
      </c>
      <c r="M79" s="65">
        <v>8</v>
      </c>
      <c r="N79" s="65">
        <v>6</v>
      </c>
      <c r="O79" s="65">
        <v>6</v>
      </c>
      <c r="P79" s="65">
        <v>8</v>
      </c>
      <c r="Q79" s="65">
        <v>6</v>
      </c>
      <c r="R79" s="65">
        <v>11</v>
      </c>
      <c r="S79" s="65">
        <v>5</v>
      </c>
      <c r="T79" s="65">
        <v>6</v>
      </c>
      <c r="U79" s="65">
        <v>10</v>
      </c>
      <c r="V79" s="65">
        <v>11</v>
      </c>
      <c r="W79" s="65">
        <v>6</v>
      </c>
      <c r="X79" s="56">
        <v>138</v>
      </c>
    </row>
    <row r="80" spans="2:24" ht="13.5" thickBot="1">
      <c r="B80" s="152"/>
      <c r="C80" s="166" t="s">
        <v>76</v>
      </c>
      <c r="D80" s="167"/>
      <c r="E80" s="84"/>
      <c r="F80" s="65">
        <v>6</v>
      </c>
      <c r="G80" s="65">
        <v>5</v>
      </c>
      <c r="H80" s="65">
        <v>6</v>
      </c>
      <c r="I80" s="65">
        <v>6</v>
      </c>
      <c r="J80" s="65">
        <v>6</v>
      </c>
      <c r="K80" s="65">
        <v>5</v>
      </c>
      <c r="L80" s="65">
        <v>8</v>
      </c>
      <c r="M80" s="65">
        <v>9</v>
      </c>
      <c r="N80" s="65">
        <v>4</v>
      </c>
      <c r="O80" s="65">
        <v>5</v>
      </c>
      <c r="P80" s="65">
        <v>5</v>
      </c>
      <c r="Q80" s="65">
        <v>5</v>
      </c>
      <c r="R80" s="65">
        <v>7</v>
      </c>
      <c r="S80" s="65">
        <v>7</v>
      </c>
      <c r="T80" s="65">
        <v>5</v>
      </c>
      <c r="U80" s="65">
        <v>7</v>
      </c>
      <c r="V80" s="65">
        <v>6</v>
      </c>
      <c r="W80" s="65">
        <v>4</v>
      </c>
      <c r="X80" s="56">
        <v>106</v>
      </c>
    </row>
    <row r="81" spans="2:24" ht="13.5" thickBot="1">
      <c r="B81" s="175"/>
      <c r="C81" s="169" t="s">
        <v>77</v>
      </c>
      <c r="D81" s="170"/>
      <c r="E81" s="78"/>
      <c r="F81" s="75">
        <v>5</v>
      </c>
      <c r="G81" s="75">
        <v>4</v>
      </c>
      <c r="H81" s="75">
        <v>6</v>
      </c>
      <c r="I81" s="75">
        <v>5</v>
      </c>
      <c r="J81" s="75">
        <v>6</v>
      </c>
      <c r="K81" s="75">
        <v>4</v>
      </c>
      <c r="L81" s="75">
        <v>7</v>
      </c>
      <c r="M81" s="75">
        <v>7</v>
      </c>
      <c r="N81" s="75">
        <v>3</v>
      </c>
      <c r="O81" s="75">
        <v>5</v>
      </c>
      <c r="P81" s="75">
        <v>8</v>
      </c>
      <c r="Q81" s="75">
        <v>6</v>
      </c>
      <c r="R81" s="75">
        <v>6</v>
      </c>
      <c r="S81" s="75">
        <v>5</v>
      </c>
      <c r="T81" s="75">
        <v>5</v>
      </c>
      <c r="U81" s="75">
        <v>7</v>
      </c>
      <c r="V81" s="75">
        <v>5</v>
      </c>
      <c r="W81" s="75">
        <v>3</v>
      </c>
      <c r="X81" s="76">
        <v>97</v>
      </c>
    </row>
    <row r="82" spans="2:24" ht="13.5" customHeight="1" thickBot="1">
      <c r="B82" s="152" t="s">
        <v>104</v>
      </c>
      <c r="C82" s="171" t="s">
        <v>101</v>
      </c>
      <c r="D82" s="172"/>
      <c r="E82" s="85"/>
      <c r="F82" s="71">
        <v>6</v>
      </c>
      <c r="G82" s="71">
        <v>4</v>
      </c>
      <c r="H82" s="71">
        <v>5</v>
      </c>
      <c r="I82" s="71">
        <v>7</v>
      </c>
      <c r="J82" s="71">
        <v>7</v>
      </c>
      <c r="K82" s="71">
        <v>4</v>
      </c>
      <c r="L82" s="71">
        <v>6</v>
      </c>
      <c r="M82" s="71">
        <v>5</v>
      </c>
      <c r="N82" s="71">
        <v>5</v>
      </c>
      <c r="O82" s="71">
        <v>6</v>
      </c>
      <c r="P82" s="71">
        <v>6</v>
      </c>
      <c r="Q82" s="71">
        <v>5</v>
      </c>
      <c r="R82" s="71">
        <v>6</v>
      </c>
      <c r="S82" s="71">
        <v>5</v>
      </c>
      <c r="T82" s="71">
        <v>6</v>
      </c>
      <c r="U82" s="71">
        <v>11</v>
      </c>
      <c r="V82" s="71">
        <v>5</v>
      </c>
      <c r="W82" s="71">
        <v>4</v>
      </c>
      <c r="X82" s="56">
        <v>103</v>
      </c>
    </row>
    <row r="83" spans="2:24" ht="13.5" thickBot="1">
      <c r="B83" s="152"/>
      <c r="C83" s="166" t="s">
        <v>70</v>
      </c>
      <c r="D83" s="167"/>
      <c r="E83" s="84"/>
      <c r="F83" s="65">
        <v>5</v>
      </c>
      <c r="G83" s="65">
        <v>5</v>
      </c>
      <c r="H83" s="65">
        <v>4</v>
      </c>
      <c r="I83" s="65">
        <v>7</v>
      </c>
      <c r="J83" s="65">
        <v>6</v>
      </c>
      <c r="K83" s="65">
        <v>6</v>
      </c>
      <c r="L83" s="65">
        <v>9</v>
      </c>
      <c r="M83" s="65">
        <v>6</v>
      </c>
      <c r="N83" s="65">
        <v>4</v>
      </c>
      <c r="O83" s="65">
        <v>4</v>
      </c>
      <c r="P83" s="65">
        <v>5</v>
      </c>
      <c r="Q83" s="65">
        <v>5</v>
      </c>
      <c r="R83" s="65">
        <v>8</v>
      </c>
      <c r="S83" s="65">
        <v>9</v>
      </c>
      <c r="T83" s="65">
        <v>4</v>
      </c>
      <c r="U83" s="65">
        <v>6</v>
      </c>
      <c r="V83" s="65">
        <v>7</v>
      </c>
      <c r="W83" s="65">
        <v>3</v>
      </c>
      <c r="X83" s="56">
        <v>103</v>
      </c>
    </row>
    <row r="84" spans="1:24" ht="13.5" thickBot="1">
      <c r="A84">
        <v>13</v>
      </c>
      <c r="B84" s="152"/>
      <c r="C84" s="166" t="s">
        <v>78</v>
      </c>
      <c r="D84" s="167"/>
      <c r="E84" s="84"/>
      <c r="F84" s="65">
        <v>5</v>
      </c>
      <c r="G84" s="65">
        <v>4</v>
      </c>
      <c r="H84" s="65">
        <v>5</v>
      </c>
      <c r="I84" s="65">
        <v>6</v>
      </c>
      <c r="J84" s="65">
        <v>7</v>
      </c>
      <c r="K84" s="65">
        <v>3</v>
      </c>
      <c r="L84" s="65">
        <v>4</v>
      </c>
      <c r="M84" s="65">
        <v>5</v>
      </c>
      <c r="N84" s="65">
        <v>4</v>
      </c>
      <c r="O84" s="65">
        <v>4</v>
      </c>
      <c r="P84" s="65">
        <v>4</v>
      </c>
      <c r="Q84" s="65">
        <v>3</v>
      </c>
      <c r="R84" s="65">
        <v>4</v>
      </c>
      <c r="S84" s="65">
        <v>5</v>
      </c>
      <c r="T84" s="65">
        <v>4</v>
      </c>
      <c r="U84" s="65">
        <v>7</v>
      </c>
      <c r="V84" s="65">
        <v>4</v>
      </c>
      <c r="W84" s="65">
        <v>4</v>
      </c>
      <c r="X84" s="56">
        <v>82</v>
      </c>
    </row>
    <row r="85" spans="2:24" ht="13.5" thickBot="1">
      <c r="B85" s="152"/>
      <c r="C85" s="166" t="s">
        <v>79</v>
      </c>
      <c r="D85" s="167"/>
      <c r="E85" s="84"/>
      <c r="F85" s="65">
        <v>5</v>
      </c>
      <c r="G85" s="65">
        <v>3</v>
      </c>
      <c r="H85" s="65">
        <v>5</v>
      </c>
      <c r="I85" s="65">
        <v>5</v>
      </c>
      <c r="J85" s="65">
        <v>6</v>
      </c>
      <c r="K85" s="65">
        <v>3</v>
      </c>
      <c r="L85" s="65">
        <v>6</v>
      </c>
      <c r="M85" s="65">
        <v>5</v>
      </c>
      <c r="N85" s="65">
        <v>4</v>
      </c>
      <c r="O85" s="65">
        <v>5</v>
      </c>
      <c r="P85" s="65">
        <v>6</v>
      </c>
      <c r="Q85" s="65">
        <v>5</v>
      </c>
      <c r="R85" s="65">
        <v>5</v>
      </c>
      <c r="S85" s="65">
        <v>5</v>
      </c>
      <c r="T85" s="65">
        <v>5</v>
      </c>
      <c r="U85" s="65">
        <v>6</v>
      </c>
      <c r="V85" s="65">
        <v>6</v>
      </c>
      <c r="W85" s="65">
        <v>4</v>
      </c>
      <c r="X85" s="56">
        <v>89</v>
      </c>
    </row>
    <row r="86" spans="2:24" ht="13.5" thickBot="1">
      <c r="B86" s="152"/>
      <c r="C86" s="166" t="s">
        <v>80</v>
      </c>
      <c r="D86" s="167"/>
      <c r="E86" s="84"/>
      <c r="F86" s="65">
        <v>9</v>
      </c>
      <c r="G86" s="65">
        <v>6</v>
      </c>
      <c r="H86" s="65">
        <v>8</v>
      </c>
      <c r="I86" s="65">
        <v>9</v>
      </c>
      <c r="J86" s="65">
        <v>11</v>
      </c>
      <c r="K86" s="65">
        <v>7</v>
      </c>
      <c r="L86" s="65">
        <v>9</v>
      </c>
      <c r="M86" s="65">
        <v>9</v>
      </c>
      <c r="N86" s="65">
        <v>5</v>
      </c>
      <c r="O86" s="65">
        <v>6</v>
      </c>
      <c r="P86" s="65">
        <v>9</v>
      </c>
      <c r="Q86" s="65">
        <v>8</v>
      </c>
      <c r="R86" s="65">
        <v>11</v>
      </c>
      <c r="S86" s="65">
        <v>9</v>
      </c>
      <c r="T86" s="65">
        <v>8</v>
      </c>
      <c r="U86" s="65">
        <v>11</v>
      </c>
      <c r="V86" s="65">
        <v>5</v>
      </c>
      <c r="W86" s="65">
        <v>6</v>
      </c>
      <c r="X86" s="56">
        <v>146</v>
      </c>
    </row>
    <row r="87" spans="2:24" ht="13.5" thickBot="1">
      <c r="B87" s="175"/>
      <c r="C87" s="169" t="s">
        <v>40</v>
      </c>
      <c r="D87" s="170"/>
      <c r="E87" s="78"/>
      <c r="F87" s="75">
        <v>5</v>
      </c>
      <c r="G87" s="75">
        <v>4</v>
      </c>
      <c r="H87" s="75">
        <v>7</v>
      </c>
      <c r="I87" s="75">
        <v>6</v>
      </c>
      <c r="J87" s="75">
        <v>6</v>
      </c>
      <c r="K87" s="75">
        <v>3</v>
      </c>
      <c r="L87" s="75">
        <v>5</v>
      </c>
      <c r="M87" s="75">
        <v>5</v>
      </c>
      <c r="N87" s="75">
        <v>3</v>
      </c>
      <c r="O87" s="75">
        <v>5</v>
      </c>
      <c r="P87" s="75">
        <v>6</v>
      </c>
      <c r="Q87" s="75">
        <v>6</v>
      </c>
      <c r="R87" s="75">
        <v>7</v>
      </c>
      <c r="S87" s="75">
        <v>5</v>
      </c>
      <c r="T87" s="75">
        <v>8</v>
      </c>
      <c r="U87" s="75">
        <v>6</v>
      </c>
      <c r="V87" s="75">
        <v>9</v>
      </c>
      <c r="W87" s="75">
        <v>3</v>
      </c>
      <c r="X87" s="76">
        <v>99</v>
      </c>
    </row>
    <row r="88" ht="13.5" customHeight="1">
      <c r="C88" s="89" t="s">
        <v>7</v>
      </c>
    </row>
    <row r="90" ht="12.75">
      <c r="A90" t="s">
        <v>7</v>
      </c>
    </row>
    <row r="94" ht="13.5" customHeight="1"/>
    <row r="96" ht="12.75">
      <c r="A96" s="89" t="s">
        <v>7</v>
      </c>
    </row>
    <row r="102" ht="12.75">
      <c r="A102" s="89" t="s">
        <v>7</v>
      </c>
    </row>
    <row r="108" ht="12.75">
      <c r="A108" s="89" t="s">
        <v>7</v>
      </c>
    </row>
    <row r="114" ht="12.75">
      <c r="A114" s="89" t="s">
        <v>7</v>
      </c>
    </row>
    <row r="120" ht="12.75">
      <c r="A120" s="89" t="s">
        <v>7</v>
      </c>
    </row>
    <row r="126" ht="12.75">
      <c r="A126" s="89" t="s">
        <v>7</v>
      </c>
    </row>
    <row r="132" ht="12.75">
      <c r="A132" s="89" t="s">
        <v>7</v>
      </c>
    </row>
    <row r="138" ht="12.75">
      <c r="A138" s="89" t="s">
        <v>7</v>
      </c>
    </row>
    <row r="142" ht="13.5" customHeight="1"/>
  </sheetData>
  <sheetProtection/>
  <mergeCells count="90">
    <mergeCell ref="C34:D34"/>
    <mergeCell ref="C35:D35"/>
    <mergeCell ref="C36:D36"/>
    <mergeCell ref="C37:D37"/>
    <mergeCell ref="C38:D38"/>
    <mergeCell ref="C39:D39"/>
    <mergeCell ref="B82:B87"/>
    <mergeCell ref="C82:D82"/>
    <mergeCell ref="C83:D83"/>
    <mergeCell ref="C84:D84"/>
    <mergeCell ref="C85:D85"/>
    <mergeCell ref="C86:D86"/>
    <mergeCell ref="C87:D87"/>
    <mergeCell ref="B76:B81"/>
    <mergeCell ref="C76:D76"/>
    <mergeCell ref="C77:D77"/>
    <mergeCell ref="C78:D78"/>
    <mergeCell ref="C79:D79"/>
    <mergeCell ref="C80:D80"/>
    <mergeCell ref="C81:D81"/>
    <mergeCell ref="C71:D71"/>
    <mergeCell ref="C64:D64"/>
    <mergeCell ref="C66:D66"/>
    <mergeCell ref="C51:D51"/>
    <mergeCell ref="C70:D70"/>
    <mergeCell ref="C52:D52"/>
    <mergeCell ref="C57:D57"/>
    <mergeCell ref="C53:D53"/>
    <mergeCell ref="C54:D54"/>
    <mergeCell ref="C55:D55"/>
    <mergeCell ref="B52:B57"/>
    <mergeCell ref="C49:D49"/>
    <mergeCell ref="C45:D45"/>
    <mergeCell ref="C47:D47"/>
    <mergeCell ref="C72:D72"/>
    <mergeCell ref="B70:B75"/>
    <mergeCell ref="C73:D73"/>
    <mergeCell ref="C74:D74"/>
    <mergeCell ref="C69:D69"/>
    <mergeCell ref="C75:D75"/>
    <mergeCell ref="B64:B69"/>
    <mergeCell ref="C67:D67"/>
    <mergeCell ref="C68:D68"/>
    <mergeCell ref="C65:D65"/>
    <mergeCell ref="C22:D22"/>
    <mergeCell ref="B46:B51"/>
    <mergeCell ref="C41:D41"/>
    <mergeCell ref="C42:D42"/>
    <mergeCell ref="C43:D43"/>
    <mergeCell ref="C44:D44"/>
    <mergeCell ref="C50:D50"/>
    <mergeCell ref="C33:D33"/>
    <mergeCell ref="C40:D40"/>
    <mergeCell ref="B34:B39"/>
    <mergeCell ref="C56:D56"/>
    <mergeCell ref="C30:D30"/>
    <mergeCell ref="C31:D31"/>
    <mergeCell ref="C32:D32"/>
    <mergeCell ref="C28:D28"/>
    <mergeCell ref="C18:D18"/>
    <mergeCell ref="C46:D46"/>
    <mergeCell ref="C19:D19"/>
    <mergeCell ref="C20:D20"/>
    <mergeCell ref="C21:D21"/>
    <mergeCell ref="AB8:AB9"/>
    <mergeCell ref="AC8:AC9"/>
    <mergeCell ref="C25:D25"/>
    <mergeCell ref="C26:D26"/>
    <mergeCell ref="C27:D27"/>
    <mergeCell ref="C16:D16"/>
    <mergeCell ref="C23:D23"/>
    <mergeCell ref="C10:D10"/>
    <mergeCell ref="C17:D17"/>
    <mergeCell ref="C14:D14"/>
    <mergeCell ref="B58:B63"/>
    <mergeCell ref="C24:D24"/>
    <mergeCell ref="B10:B15"/>
    <mergeCell ref="B28:B33"/>
    <mergeCell ref="B22:B27"/>
    <mergeCell ref="AA8:AA9"/>
    <mergeCell ref="C15:D15"/>
    <mergeCell ref="C48:D48"/>
    <mergeCell ref="B40:B45"/>
    <mergeCell ref="C29:D29"/>
    <mergeCell ref="B8:B9"/>
    <mergeCell ref="C8:D9"/>
    <mergeCell ref="C11:D11"/>
    <mergeCell ref="C12:D12"/>
    <mergeCell ref="C13:D13"/>
    <mergeCell ref="B16:B2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88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57</v>
      </c>
      <c r="C6" s="29">
        <v>24.4</v>
      </c>
      <c r="D6" s="30">
        <f>IF(C6="ZK",$X$3,ROUND(SUM(C6*$A$2/$C$2-($W$2-$B$2)),0))</f>
        <v>24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3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58</v>
      </c>
      <c r="C9" s="29">
        <v>16</v>
      </c>
      <c r="D9" s="30">
        <f>IF(C9="ZK",$X$3,ROUND(SUM(C9*$A$2/$C$2-($W$2-$B$2)),0))</f>
        <v>15</v>
      </c>
      <c r="E9" s="30">
        <f aca="true" t="shared" si="2" ref="E9:V9">IF(E10="s",0,IF(E11-E10+E$2&lt;0,0,E11-E10+E$2))</f>
        <v>1</v>
      </c>
      <c r="F9" s="30">
        <f t="shared" si="2"/>
        <v>3</v>
      </c>
      <c r="G9" s="30">
        <f t="shared" si="2"/>
        <v>3</v>
      </c>
      <c r="H9" s="30">
        <f t="shared" si="2"/>
        <v>0</v>
      </c>
      <c r="I9" s="30">
        <f t="shared" si="2"/>
        <v>2</v>
      </c>
      <c r="J9" s="30">
        <f t="shared" si="2"/>
        <v>1</v>
      </c>
      <c r="K9" s="30">
        <f t="shared" si="2"/>
        <v>2</v>
      </c>
      <c r="L9" s="30">
        <f t="shared" si="2"/>
        <v>0</v>
      </c>
      <c r="M9" s="30">
        <f t="shared" si="2"/>
        <v>2</v>
      </c>
      <c r="N9" s="30">
        <f t="shared" si="2"/>
        <v>2</v>
      </c>
      <c r="O9" s="30">
        <f t="shared" si="2"/>
        <v>1</v>
      </c>
      <c r="P9" s="30">
        <f t="shared" si="2"/>
        <v>2</v>
      </c>
      <c r="Q9" s="30">
        <f t="shared" si="2"/>
        <v>1</v>
      </c>
      <c r="R9" s="30">
        <f t="shared" si="2"/>
        <v>2</v>
      </c>
      <c r="S9" s="30">
        <f t="shared" si="2"/>
        <v>2</v>
      </c>
      <c r="T9" s="30">
        <f t="shared" si="2"/>
        <v>2</v>
      </c>
      <c r="U9" s="30">
        <f t="shared" si="2"/>
        <v>0</v>
      </c>
      <c r="V9" s="30">
        <f t="shared" si="2"/>
        <v>3</v>
      </c>
      <c r="W9" s="30">
        <f>SUM(E9:V9)</f>
        <v>29</v>
      </c>
      <c r="X9" s="31">
        <f>IF(C9&gt;-50,IF(X10=TRUE,"s",SUM(E10:V10)),"z")</f>
        <v>97</v>
      </c>
      <c r="Y9" s="31">
        <f>IF(X10=TRUE,"s",SUM(N10:V10))</f>
        <v>48</v>
      </c>
      <c r="Z9" s="31">
        <f>IF(X10=TRUE,"s",SUM(Q10:W10))</f>
        <v>33</v>
      </c>
      <c r="AA9" s="31">
        <f>IF(X10=TRUE,"s",SUM(T10:V10))</f>
        <v>17</v>
      </c>
      <c r="AB9" s="31">
        <f>IF(X10=TRUE,"s",SUM(V10))</f>
        <v>3</v>
      </c>
    </row>
    <row r="10" spans="1:28" ht="12.75">
      <c r="A10" s="32"/>
      <c r="B10" s="33" t="s">
        <v>7</v>
      </c>
      <c r="C10" s="34"/>
      <c r="D10" s="35"/>
      <c r="E10" s="36">
        <v>6</v>
      </c>
      <c r="F10" s="36">
        <v>3</v>
      </c>
      <c r="G10" s="36">
        <v>5</v>
      </c>
      <c r="H10" s="36">
        <v>8</v>
      </c>
      <c r="I10" s="36">
        <v>6</v>
      </c>
      <c r="J10" s="36">
        <v>4</v>
      </c>
      <c r="K10" s="36">
        <v>5</v>
      </c>
      <c r="L10" s="36">
        <v>8</v>
      </c>
      <c r="M10" s="36">
        <v>4</v>
      </c>
      <c r="N10" s="36">
        <v>4</v>
      </c>
      <c r="O10" s="36">
        <v>6</v>
      </c>
      <c r="P10" s="36">
        <v>5</v>
      </c>
      <c r="Q10" s="36">
        <v>7</v>
      </c>
      <c r="R10" s="36">
        <v>5</v>
      </c>
      <c r="S10" s="36">
        <v>4</v>
      </c>
      <c r="T10" s="36">
        <v>6</v>
      </c>
      <c r="U10" s="36">
        <v>8</v>
      </c>
      <c r="V10" s="36">
        <v>3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59</v>
      </c>
      <c r="C12" s="29">
        <v>16.7</v>
      </c>
      <c r="D12" s="30">
        <f>IF(C12="ZK",$X$3,ROUND(SUM(C12*$A$2/$C$2-($W$2-$B$2)),0))</f>
        <v>16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75</v>
      </c>
      <c r="C15" s="29">
        <v>13.1</v>
      </c>
      <c r="D15" s="30">
        <f>IF(C15="ZK",$X$3,ROUND(SUM(C15*$A$2/$C$2-($W$2-$B$2)),0))</f>
        <v>12</v>
      </c>
      <c r="E15" s="30">
        <f aca="true" t="shared" si="6" ref="E15:V15">IF(E16="s",0,IF(E17-E16+E$2&lt;0,0,E17-E16+E$2))</f>
        <v>3</v>
      </c>
      <c r="F15" s="30">
        <f t="shared" si="6"/>
        <v>2</v>
      </c>
      <c r="G15" s="30">
        <f t="shared" si="6"/>
        <v>3</v>
      </c>
      <c r="H15" s="30">
        <f t="shared" si="6"/>
        <v>2</v>
      </c>
      <c r="I15" s="30">
        <f t="shared" si="6"/>
        <v>2</v>
      </c>
      <c r="J15" s="30">
        <f t="shared" si="6"/>
        <v>2</v>
      </c>
      <c r="K15" s="30">
        <f t="shared" si="6"/>
        <v>2</v>
      </c>
      <c r="L15" s="30">
        <f t="shared" si="6"/>
        <v>2</v>
      </c>
      <c r="M15" s="30">
        <f t="shared" si="6"/>
        <v>2</v>
      </c>
      <c r="N15" s="30">
        <f t="shared" si="6"/>
        <v>2</v>
      </c>
      <c r="O15" s="30">
        <f t="shared" si="6"/>
        <v>2</v>
      </c>
      <c r="P15" s="30">
        <f t="shared" si="6"/>
        <v>2</v>
      </c>
      <c r="Q15" s="30">
        <f t="shared" si="6"/>
        <v>0</v>
      </c>
      <c r="R15" s="30">
        <f t="shared" si="6"/>
        <v>2</v>
      </c>
      <c r="S15" s="30">
        <f t="shared" si="6"/>
        <v>0</v>
      </c>
      <c r="T15" s="30">
        <f t="shared" si="6"/>
        <v>1</v>
      </c>
      <c r="U15" s="30">
        <f t="shared" si="6"/>
        <v>1</v>
      </c>
      <c r="V15" s="30">
        <f t="shared" si="6"/>
        <v>2</v>
      </c>
      <c r="W15" s="30">
        <f>SUM(E15:V15)</f>
        <v>32</v>
      </c>
      <c r="X15" s="31">
        <f>IF(C15&gt;-50,IF(X16=TRUE,"s",SUM(E16:V16)),"z")</f>
        <v>90</v>
      </c>
      <c r="Y15" s="31">
        <f>IF(X16=TRUE,"s",SUM(N16:V16))</f>
        <v>51</v>
      </c>
      <c r="Z15" s="31">
        <f>IF(X16=TRUE,"s",SUM(Q16:W16))</f>
        <v>38</v>
      </c>
      <c r="AA15" s="31">
        <f>IF(X16=TRUE,"s",SUM(T16:V16))</f>
        <v>17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3</v>
      </c>
      <c r="F16" s="36">
        <v>4</v>
      </c>
      <c r="G16" s="36">
        <v>5</v>
      </c>
      <c r="H16" s="36">
        <v>5</v>
      </c>
      <c r="I16" s="36">
        <v>6</v>
      </c>
      <c r="J16" s="36">
        <v>3</v>
      </c>
      <c r="K16" s="36">
        <v>5</v>
      </c>
      <c r="L16" s="36">
        <v>4</v>
      </c>
      <c r="M16" s="36">
        <v>4</v>
      </c>
      <c r="N16" s="36">
        <v>4</v>
      </c>
      <c r="O16" s="36">
        <v>4</v>
      </c>
      <c r="P16" s="36">
        <v>5</v>
      </c>
      <c r="Q16" s="36">
        <v>9</v>
      </c>
      <c r="R16" s="36">
        <v>5</v>
      </c>
      <c r="S16" s="36">
        <v>7</v>
      </c>
      <c r="T16" s="36">
        <v>7</v>
      </c>
      <c r="U16" s="36">
        <v>6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3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109</v>
      </c>
      <c r="C18" s="29">
        <v>23.5</v>
      </c>
      <c r="D18" s="30">
        <f>IF(C18="ZK",$X$3,ROUND(SUM(C18*$A$2/$C$2-($W$2-$B$2)),0))</f>
        <v>23</v>
      </c>
      <c r="E18" s="30">
        <f aca="true" t="shared" si="8" ref="E18:V18">IF(E19="s",0,IF(E20-E19+E$2&lt;0,0,E20-E19+E$2))</f>
        <v>0</v>
      </c>
      <c r="F18" s="30">
        <f t="shared" si="8"/>
        <v>3</v>
      </c>
      <c r="G18" s="30">
        <f t="shared" si="8"/>
        <v>2</v>
      </c>
      <c r="H18" s="30">
        <f t="shared" si="8"/>
        <v>0</v>
      </c>
      <c r="I18" s="30">
        <f t="shared" si="8"/>
        <v>1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2</v>
      </c>
      <c r="N18" s="30">
        <f t="shared" si="8"/>
        <v>3</v>
      </c>
      <c r="O18" s="30">
        <f t="shared" si="8"/>
        <v>0</v>
      </c>
      <c r="P18" s="30">
        <f t="shared" si="8"/>
        <v>0</v>
      </c>
      <c r="Q18" s="30">
        <f t="shared" si="8"/>
        <v>2</v>
      </c>
      <c r="R18" s="30">
        <f t="shared" si="8"/>
        <v>0</v>
      </c>
      <c r="S18" s="30">
        <f t="shared" si="8"/>
        <v>2</v>
      </c>
      <c r="T18" s="30">
        <f t="shared" si="8"/>
        <v>1</v>
      </c>
      <c r="U18" s="30">
        <f t="shared" si="8"/>
        <v>3</v>
      </c>
      <c r="V18" s="30">
        <f t="shared" si="8"/>
        <v>2</v>
      </c>
      <c r="W18" s="30">
        <f>SUM(E18:V18)</f>
        <v>21</v>
      </c>
      <c r="X18" s="31">
        <f>IF(C18&gt;-50,IF(X19=TRUE,"s",SUM(E19:V19)),"z")</f>
        <v>125</v>
      </c>
      <c r="Y18" s="31">
        <f>IF(X19=TRUE,"s",SUM(N19:V19))</f>
        <v>60</v>
      </c>
      <c r="Z18" s="31">
        <f>IF(X19=TRUE,"s",SUM(Q19:W19))</f>
        <v>38</v>
      </c>
      <c r="AA18" s="31">
        <f>IF(X19=TRUE,"s",SUM(T19:V19))</f>
        <v>16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7</v>
      </c>
      <c r="F19" s="36">
        <v>4</v>
      </c>
      <c r="G19" s="36">
        <v>6</v>
      </c>
      <c r="H19" s="36">
        <v>11</v>
      </c>
      <c r="I19" s="36">
        <v>7</v>
      </c>
      <c r="J19" s="36">
        <v>7</v>
      </c>
      <c r="K19" s="36">
        <v>8</v>
      </c>
      <c r="L19" s="36">
        <v>11</v>
      </c>
      <c r="M19" s="36">
        <v>4</v>
      </c>
      <c r="N19" s="36">
        <v>4</v>
      </c>
      <c r="O19" s="36">
        <v>11</v>
      </c>
      <c r="P19" s="36">
        <v>7</v>
      </c>
      <c r="Q19" s="36">
        <v>6</v>
      </c>
      <c r="R19" s="36">
        <v>11</v>
      </c>
      <c r="S19" s="36">
        <v>5</v>
      </c>
      <c r="T19" s="36">
        <v>7</v>
      </c>
      <c r="U19" s="36">
        <v>5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3</v>
      </c>
      <c r="H20" s="43">
        <f t="shared" si="9"/>
        <v>4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3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60</v>
      </c>
      <c r="C21" s="29">
        <v>22.6</v>
      </c>
      <c r="D21" s="30">
        <f>IF(C21="ZK",$X$3,ROUND(SUM(C21*$A$2/$C$2-($W$2-$B$2)),0))</f>
        <v>22</v>
      </c>
      <c r="E21" s="30">
        <f aca="true" t="shared" si="10" ref="E21:V21">IF(E22="s",0,IF(E23-E22+E$2&lt;0,0,E23-E22+E$2))</f>
        <v>2</v>
      </c>
      <c r="F21" s="30">
        <f t="shared" si="10"/>
        <v>2</v>
      </c>
      <c r="G21" s="30">
        <f t="shared" si="10"/>
        <v>1</v>
      </c>
      <c r="H21" s="30">
        <f t="shared" si="10"/>
        <v>2</v>
      </c>
      <c r="I21" s="30">
        <f t="shared" si="10"/>
        <v>3</v>
      </c>
      <c r="J21" s="30">
        <f t="shared" si="10"/>
        <v>3</v>
      </c>
      <c r="K21" s="30">
        <f t="shared" si="10"/>
        <v>2</v>
      </c>
      <c r="L21" s="30">
        <f t="shared" si="10"/>
        <v>2</v>
      </c>
      <c r="M21" s="30">
        <f t="shared" si="10"/>
        <v>3</v>
      </c>
      <c r="N21" s="30">
        <f t="shared" si="10"/>
        <v>3</v>
      </c>
      <c r="O21" s="30">
        <f t="shared" si="10"/>
        <v>1</v>
      </c>
      <c r="P21" s="30">
        <f t="shared" si="10"/>
        <v>2</v>
      </c>
      <c r="Q21" s="30">
        <f t="shared" si="10"/>
        <v>2</v>
      </c>
      <c r="R21" s="30">
        <f t="shared" si="10"/>
        <v>3</v>
      </c>
      <c r="S21" s="30">
        <f t="shared" si="10"/>
        <v>1</v>
      </c>
      <c r="T21" s="30">
        <f t="shared" si="10"/>
        <v>0</v>
      </c>
      <c r="U21" s="30">
        <f t="shared" si="10"/>
        <v>4</v>
      </c>
      <c r="V21" s="30">
        <f t="shared" si="10"/>
        <v>3</v>
      </c>
      <c r="W21" s="30">
        <f>SUM(E21:V21)</f>
        <v>39</v>
      </c>
      <c r="X21" s="31">
        <f>IF(C21&gt;-50,IF(X22=TRUE,"s",SUM(E22:V22)),"z")</f>
        <v>91</v>
      </c>
      <c r="Y21" s="31">
        <f>IF(X22=TRUE,"s",SUM(N22:V22))</f>
        <v>47</v>
      </c>
      <c r="Z21" s="31">
        <f>IF(X22=TRUE,"s",SUM(Q22:W22))</f>
        <v>32</v>
      </c>
      <c r="AA21" s="31">
        <f>IF(X22=TRUE,"s",SUM(T22:V22))</f>
        <v>15</v>
      </c>
      <c r="AB21" s="31">
        <f>IF(X22=TRUE,"s",SUM(V22))</f>
        <v>3</v>
      </c>
    </row>
    <row r="22" spans="1:28" ht="12.75">
      <c r="A22" s="32"/>
      <c r="B22" s="33" t="s">
        <v>7</v>
      </c>
      <c r="C22" s="34"/>
      <c r="D22" s="35"/>
      <c r="E22" s="36">
        <v>5</v>
      </c>
      <c r="F22" s="36">
        <v>4</v>
      </c>
      <c r="G22" s="36">
        <v>7</v>
      </c>
      <c r="H22" s="36">
        <v>6</v>
      </c>
      <c r="I22" s="36">
        <v>5</v>
      </c>
      <c r="J22" s="36">
        <v>3</v>
      </c>
      <c r="K22" s="36">
        <v>6</v>
      </c>
      <c r="L22" s="36">
        <v>5</v>
      </c>
      <c r="M22" s="36">
        <v>3</v>
      </c>
      <c r="N22" s="36">
        <v>4</v>
      </c>
      <c r="O22" s="36">
        <v>6</v>
      </c>
      <c r="P22" s="36">
        <v>5</v>
      </c>
      <c r="Q22" s="36">
        <v>6</v>
      </c>
      <c r="R22" s="36">
        <v>5</v>
      </c>
      <c r="S22" s="36">
        <v>6</v>
      </c>
      <c r="T22" s="36">
        <v>8</v>
      </c>
      <c r="U22" s="36">
        <v>4</v>
      </c>
      <c r="V22" s="36">
        <v>3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4</v>
      </c>
      <c r="I23" s="43">
        <f t="shared" si="11"/>
        <v>3</v>
      </c>
      <c r="J23" s="43">
        <f t="shared" si="11"/>
        <v>3</v>
      </c>
      <c r="K23" s="43">
        <f t="shared" si="11"/>
        <v>4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4</v>
      </c>
      <c r="S23" s="43">
        <f t="shared" si="11"/>
        <v>3</v>
      </c>
      <c r="T23" s="43">
        <f t="shared" si="11"/>
        <v>3</v>
      </c>
      <c r="U23" s="43">
        <f t="shared" si="11"/>
        <v>4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8" t="s">
        <v>18</v>
      </c>
      <c r="B26" s="138"/>
      <c r="C26" s="139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8"/>
      <c r="B27" s="138"/>
      <c r="C27" s="139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6</v>
      </c>
      <c r="F28" s="36">
        <v>5</v>
      </c>
      <c r="G28" s="36">
        <v>7</v>
      </c>
      <c r="H28" s="36">
        <v>7</v>
      </c>
      <c r="I28" s="36">
        <v>6</v>
      </c>
      <c r="J28" s="36">
        <v>6</v>
      </c>
      <c r="K28" s="36">
        <v>11</v>
      </c>
      <c r="L28" s="36">
        <v>5</v>
      </c>
      <c r="M28" s="36">
        <v>6</v>
      </c>
      <c r="N28" s="36">
        <v>4</v>
      </c>
      <c r="O28" s="36">
        <v>5</v>
      </c>
      <c r="P28" s="36">
        <v>6</v>
      </c>
      <c r="Q28" s="36">
        <v>7</v>
      </c>
      <c r="R28" s="36">
        <v>6</v>
      </c>
      <c r="S28" s="36">
        <v>11</v>
      </c>
      <c r="T28" s="36">
        <v>8</v>
      </c>
      <c r="U28" s="36">
        <v>11</v>
      </c>
      <c r="V28" s="36">
        <v>6</v>
      </c>
      <c r="W28" s="56">
        <f aca="true" t="shared" si="12" ref="W28:W33">SUM(E28:V28)</f>
        <v>123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Bezák Antonín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8" t="s">
        <v>23</v>
      </c>
      <c r="B33" s="138"/>
      <c r="C33" s="138"/>
      <c r="D33" s="58"/>
      <c r="E33" s="62">
        <f aca="true" t="shared" si="13" ref="E33:V33">MIN(E28:E32)</f>
        <v>6</v>
      </c>
      <c r="F33" s="62">
        <f t="shared" si="13"/>
        <v>5</v>
      </c>
      <c r="G33" s="62">
        <f t="shared" si="13"/>
        <v>7</v>
      </c>
      <c r="H33" s="62">
        <f t="shared" si="13"/>
        <v>7</v>
      </c>
      <c r="I33" s="62">
        <f t="shared" si="13"/>
        <v>6</v>
      </c>
      <c r="J33" s="62">
        <f t="shared" si="13"/>
        <v>6</v>
      </c>
      <c r="K33" s="62">
        <f t="shared" si="13"/>
        <v>11</v>
      </c>
      <c r="L33" s="62">
        <f t="shared" si="13"/>
        <v>5</v>
      </c>
      <c r="M33" s="62">
        <f t="shared" si="13"/>
        <v>6</v>
      </c>
      <c r="N33" s="62">
        <f t="shared" si="13"/>
        <v>4</v>
      </c>
      <c r="O33" s="62">
        <f t="shared" si="13"/>
        <v>5</v>
      </c>
      <c r="P33" s="62">
        <f t="shared" si="13"/>
        <v>6</v>
      </c>
      <c r="Q33" s="62">
        <f t="shared" si="13"/>
        <v>7</v>
      </c>
      <c r="R33" s="62">
        <f t="shared" si="13"/>
        <v>6</v>
      </c>
      <c r="S33" s="62">
        <f t="shared" si="13"/>
        <v>11</v>
      </c>
      <c r="T33" s="62">
        <f t="shared" si="13"/>
        <v>8</v>
      </c>
      <c r="U33" s="62">
        <f t="shared" si="13"/>
        <v>11</v>
      </c>
      <c r="V33" s="62">
        <f t="shared" si="13"/>
        <v>6</v>
      </c>
      <c r="W33" s="60">
        <f t="shared" si="12"/>
        <v>123</v>
      </c>
    </row>
    <row r="36" spans="1:23" ht="13.5" thickBot="1">
      <c r="A36" s="138" t="s">
        <v>18</v>
      </c>
      <c r="B36" s="138"/>
      <c r="C36" s="139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8"/>
      <c r="B37" s="138"/>
      <c r="C37" s="139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>
        <v>6</v>
      </c>
      <c r="F39" s="36">
        <v>3</v>
      </c>
      <c r="G39" s="36">
        <v>5</v>
      </c>
      <c r="H39" s="36">
        <v>8</v>
      </c>
      <c r="I39" s="36">
        <v>6</v>
      </c>
      <c r="J39" s="36">
        <v>4</v>
      </c>
      <c r="K39" s="36">
        <v>5</v>
      </c>
      <c r="L39" s="36">
        <v>8</v>
      </c>
      <c r="M39" s="36">
        <v>4</v>
      </c>
      <c r="N39" s="36">
        <v>4</v>
      </c>
      <c r="O39" s="36">
        <v>6</v>
      </c>
      <c r="P39" s="36">
        <v>5</v>
      </c>
      <c r="Q39" s="36">
        <v>7</v>
      </c>
      <c r="R39" s="36">
        <v>5</v>
      </c>
      <c r="S39" s="36">
        <v>4</v>
      </c>
      <c r="T39" s="36">
        <v>6</v>
      </c>
      <c r="U39" s="36">
        <v>8</v>
      </c>
      <c r="V39" s="36">
        <v>3</v>
      </c>
      <c r="W39" s="56">
        <f t="shared" si="14"/>
        <v>97</v>
      </c>
    </row>
    <row r="40" spans="1:23" ht="12.75">
      <c r="A40" s="53" t="s">
        <v>7</v>
      </c>
      <c r="B40" s="77" t="str">
        <f>B9</f>
        <v>Ceplák Jozef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40" t="s">
        <v>23</v>
      </c>
      <c r="B43" s="140"/>
      <c r="C43" s="140"/>
      <c r="D43" s="61"/>
      <c r="E43" s="62">
        <f aca="true" t="shared" si="15" ref="E43:V43">MIN(E38:E42)</f>
        <v>6</v>
      </c>
      <c r="F43" s="62">
        <f t="shared" si="15"/>
        <v>3</v>
      </c>
      <c r="G43" s="62">
        <f t="shared" si="15"/>
        <v>5</v>
      </c>
      <c r="H43" s="62">
        <f t="shared" si="15"/>
        <v>8</v>
      </c>
      <c r="I43" s="62">
        <f t="shared" si="15"/>
        <v>6</v>
      </c>
      <c r="J43" s="62">
        <f t="shared" si="15"/>
        <v>4</v>
      </c>
      <c r="K43" s="62">
        <f t="shared" si="15"/>
        <v>5</v>
      </c>
      <c r="L43" s="62">
        <f t="shared" si="15"/>
        <v>8</v>
      </c>
      <c r="M43" s="62">
        <f t="shared" si="15"/>
        <v>4</v>
      </c>
      <c r="N43" s="62">
        <f t="shared" si="15"/>
        <v>4</v>
      </c>
      <c r="O43" s="62">
        <f t="shared" si="15"/>
        <v>6</v>
      </c>
      <c r="P43" s="62">
        <f t="shared" si="15"/>
        <v>5</v>
      </c>
      <c r="Q43" s="62">
        <f t="shared" si="15"/>
        <v>7</v>
      </c>
      <c r="R43" s="62">
        <f t="shared" si="15"/>
        <v>5</v>
      </c>
      <c r="S43" s="62">
        <f t="shared" si="15"/>
        <v>4</v>
      </c>
      <c r="T43" s="62">
        <f t="shared" si="15"/>
        <v>6</v>
      </c>
      <c r="U43" s="62">
        <f t="shared" si="15"/>
        <v>8</v>
      </c>
      <c r="V43" s="62">
        <f t="shared" si="15"/>
        <v>3</v>
      </c>
      <c r="W43" s="60">
        <f t="shared" si="14"/>
        <v>97</v>
      </c>
    </row>
    <row r="46" spans="1:23" ht="13.5" thickBot="1">
      <c r="A46" s="138" t="s">
        <v>18</v>
      </c>
      <c r="B46" s="138"/>
      <c r="C46" s="139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8"/>
      <c r="B47" s="138"/>
      <c r="C47" s="139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4</v>
      </c>
      <c r="G48" s="36">
        <v>6</v>
      </c>
      <c r="H48" s="36">
        <v>6</v>
      </c>
      <c r="I48" s="36">
        <v>7</v>
      </c>
      <c r="J48" s="36">
        <v>3</v>
      </c>
      <c r="K48" s="36">
        <v>5</v>
      </c>
      <c r="L48" s="36">
        <v>5</v>
      </c>
      <c r="M48" s="36">
        <v>5</v>
      </c>
      <c r="N48" s="36">
        <v>5</v>
      </c>
      <c r="O48" s="36">
        <v>6</v>
      </c>
      <c r="P48" s="36">
        <v>5</v>
      </c>
      <c r="Q48" s="36">
        <v>6</v>
      </c>
      <c r="R48" s="36">
        <v>7</v>
      </c>
      <c r="S48" s="36">
        <v>4</v>
      </c>
      <c r="T48" s="36">
        <v>8</v>
      </c>
      <c r="U48" s="36">
        <v>6</v>
      </c>
      <c r="V48" s="36">
        <v>5</v>
      </c>
      <c r="W48" s="56">
        <f aca="true" t="shared" si="16" ref="W48:W53">SUM(E48:V48)</f>
        <v>98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Příkazský Jiří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40" t="s">
        <v>23</v>
      </c>
      <c r="B53" s="140"/>
      <c r="C53" s="140"/>
      <c r="D53" s="61"/>
      <c r="E53" s="62">
        <f aca="true" t="shared" si="17" ref="E53:V53">MIN(E48:E52)</f>
        <v>5</v>
      </c>
      <c r="F53" s="62">
        <f t="shared" si="17"/>
        <v>4</v>
      </c>
      <c r="G53" s="62">
        <f t="shared" si="17"/>
        <v>6</v>
      </c>
      <c r="H53" s="62">
        <f t="shared" si="17"/>
        <v>6</v>
      </c>
      <c r="I53" s="62">
        <f t="shared" si="17"/>
        <v>7</v>
      </c>
      <c r="J53" s="62">
        <f t="shared" si="17"/>
        <v>3</v>
      </c>
      <c r="K53" s="62">
        <f t="shared" si="17"/>
        <v>5</v>
      </c>
      <c r="L53" s="62">
        <f t="shared" si="17"/>
        <v>5</v>
      </c>
      <c r="M53" s="62">
        <f t="shared" si="17"/>
        <v>5</v>
      </c>
      <c r="N53" s="62">
        <f t="shared" si="17"/>
        <v>5</v>
      </c>
      <c r="O53" s="62">
        <f t="shared" si="17"/>
        <v>6</v>
      </c>
      <c r="P53" s="62">
        <f t="shared" si="17"/>
        <v>5</v>
      </c>
      <c r="Q53" s="62">
        <f t="shared" si="17"/>
        <v>6</v>
      </c>
      <c r="R53" s="62">
        <f t="shared" si="17"/>
        <v>7</v>
      </c>
      <c r="S53" s="62">
        <f t="shared" si="17"/>
        <v>4</v>
      </c>
      <c r="T53" s="62">
        <f t="shared" si="17"/>
        <v>8</v>
      </c>
      <c r="U53" s="62">
        <f t="shared" si="17"/>
        <v>6</v>
      </c>
      <c r="V53" s="62">
        <f t="shared" si="17"/>
        <v>5</v>
      </c>
      <c r="W53" s="60">
        <f t="shared" si="16"/>
        <v>98</v>
      </c>
    </row>
    <row r="56" spans="1:23" ht="13.5" thickBot="1">
      <c r="A56" s="138" t="s">
        <v>18</v>
      </c>
      <c r="B56" s="138"/>
      <c r="C56" s="139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8"/>
      <c r="B57" s="138"/>
      <c r="C57" s="139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6</v>
      </c>
      <c r="F58" s="36">
        <v>3</v>
      </c>
      <c r="G58" s="36">
        <v>5</v>
      </c>
      <c r="H58" s="36">
        <v>4</v>
      </c>
      <c r="I58" s="36">
        <v>7</v>
      </c>
      <c r="J58" s="36">
        <v>4</v>
      </c>
      <c r="K58" s="36">
        <v>4</v>
      </c>
      <c r="L58" s="36">
        <v>5</v>
      </c>
      <c r="M58" s="36">
        <v>4</v>
      </c>
      <c r="N58" s="36">
        <v>5</v>
      </c>
      <c r="O58" s="36">
        <v>6</v>
      </c>
      <c r="P58" s="36">
        <v>4</v>
      </c>
      <c r="Q58" s="36">
        <v>8</v>
      </c>
      <c r="R58" s="36">
        <v>11</v>
      </c>
      <c r="S58" s="36">
        <v>5</v>
      </c>
      <c r="T58" s="36">
        <v>7</v>
      </c>
      <c r="U58" s="36">
        <v>6</v>
      </c>
      <c r="V58" s="36">
        <v>4</v>
      </c>
      <c r="W58" s="56">
        <f aca="true" t="shared" si="18" ref="W58:W63">SUM(E58:V58)</f>
        <v>98</v>
      </c>
    </row>
    <row r="59" spans="1:23" ht="12.75">
      <c r="A59" s="53"/>
      <c r="B59" s="53"/>
      <c r="C59" s="54">
        <v>2</v>
      </c>
      <c r="D59" s="55"/>
      <c r="E59" s="36">
        <v>3</v>
      </c>
      <c r="F59" s="36">
        <v>4</v>
      </c>
      <c r="G59" s="36">
        <v>5</v>
      </c>
      <c r="H59" s="36">
        <v>5</v>
      </c>
      <c r="I59" s="36">
        <v>6</v>
      </c>
      <c r="J59" s="36">
        <v>3</v>
      </c>
      <c r="K59" s="36">
        <v>5</v>
      </c>
      <c r="L59" s="36">
        <v>4</v>
      </c>
      <c r="M59" s="36">
        <v>4</v>
      </c>
      <c r="N59" s="36">
        <v>4</v>
      </c>
      <c r="O59" s="36">
        <v>4</v>
      </c>
      <c r="P59" s="36">
        <v>5</v>
      </c>
      <c r="Q59" s="36">
        <v>9</v>
      </c>
      <c r="R59" s="36">
        <v>5</v>
      </c>
      <c r="S59" s="36">
        <v>7</v>
      </c>
      <c r="T59" s="36">
        <v>7</v>
      </c>
      <c r="U59" s="36">
        <v>6</v>
      </c>
      <c r="V59" s="36">
        <v>4</v>
      </c>
      <c r="W59" s="56">
        <f t="shared" si="18"/>
        <v>90</v>
      </c>
    </row>
    <row r="60" spans="1:23" ht="12.75">
      <c r="A60" s="53" t="s">
        <v>7</v>
      </c>
      <c r="B60" s="77" t="str">
        <f>B15</f>
        <v>Gál Peter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8" t="s">
        <v>23</v>
      </c>
      <c r="B63" s="138"/>
      <c r="C63" s="138"/>
      <c r="D63" s="58"/>
      <c r="E63" s="59">
        <f aca="true" t="shared" si="19" ref="E63:V63">MIN(E58:E62)</f>
        <v>3</v>
      </c>
      <c r="F63" s="59">
        <f t="shared" si="19"/>
        <v>3</v>
      </c>
      <c r="G63" s="59">
        <f t="shared" si="19"/>
        <v>5</v>
      </c>
      <c r="H63" s="59">
        <f t="shared" si="19"/>
        <v>4</v>
      </c>
      <c r="I63" s="59">
        <f t="shared" si="19"/>
        <v>6</v>
      </c>
      <c r="J63" s="59">
        <f t="shared" si="19"/>
        <v>3</v>
      </c>
      <c r="K63" s="59">
        <f t="shared" si="19"/>
        <v>4</v>
      </c>
      <c r="L63" s="59">
        <f t="shared" si="19"/>
        <v>4</v>
      </c>
      <c r="M63" s="59">
        <f t="shared" si="19"/>
        <v>4</v>
      </c>
      <c r="N63" s="59">
        <f t="shared" si="19"/>
        <v>4</v>
      </c>
      <c r="O63" s="59">
        <f t="shared" si="19"/>
        <v>4</v>
      </c>
      <c r="P63" s="59">
        <f t="shared" si="19"/>
        <v>4</v>
      </c>
      <c r="Q63" s="59">
        <f t="shared" si="19"/>
        <v>8</v>
      </c>
      <c r="R63" s="59">
        <f t="shared" si="19"/>
        <v>5</v>
      </c>
      <c r="S63" s="59">
        <f t="shared" si="19"/>
        <v>5</v>
      </c>
      <c r="T63" s="59">
        <f t="shared" si="19"/>
        <v>7</v>
      </c>
      <c r="U63" s="59">
        <f t="shared" si="19"/>
        <v>6</v>
      </c>
      <c r="V63" s="59">
        <f t="shared" si="19"/>
        <v>4</v>
      </c>
      <c r="W63" s="60">
        <f t="shared" si="18"/>
        <v>83</v>
      </c>
    </row>
    <row r="65" ht="13.5" thickBot="1">
      <c r="AE65" s="5" t="s">
        <v>7</v>
      </c>
    </row>
    <row r="66" spans="1:23" ht="13.5" thickBot="1">
      <c r="A66" s="138" t="s">
        <v>18</v>
      </c>
      <c r="B66" s="138"/>
      <c r="C66" s="139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8"/>
      <c r="B67" s="138"/>
      <c r="C67" s="139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8</v>
      </c>
      <c r="F68" s="36">
        <v>4</v>
      </c>
      <c r="G68" s="36">
        <v>6</v>
      </c>
      <c r="H68" s="36">
        <v>5</v>
      </c>
      <c r="I68" s="36">
        <v>8</v>
      </c>
      <c r="J68" s="36">
        <v>5</v>
      </c>
      <c r="K68" s="36">
        <v>5</v>
      </c>
      <c r="L68" s="36">
        <v>4</v>
      </c>
      <c r="M68" s="36">
        <v>5</v>
      </c>
      <c r="N68" s="36">
        <v>4</v>
      </c>
      <c r="O68" s="36">
        <v>6</v>
      </c>
      <c r="P68" s="36">
        <v>4</v>
      </c>
      <c r="Q68" s="36">
        <v>9</v>
      </c>
      <c r="R68" s="36">
        <v>5</v>
      </c>
      <c r="S68" s="36">
        <v>6</v>
      </c>
      <c r="T68" s="36">
        <v>6</v>
      </c>
      <c r="U68" s="36">
        <v>11</v>
      </c>
      <c r="V68" s="36">
        <v>6</v>
      </c>
      <c r="W68" s="56">
        <f aca="true" t="shared" si="20" ref="W68:W73">SUM(E68:V68)</f>
        <v>107</v>
      </c>
    </row>
    <row r="69" spans="1:28" ht="12.75">
      <c r="A69" s="53"/>
      <c r="B69" s="53"/>
      <c r="C69" s="54">
        <v>2</v>
      </c>
      <c r="D69" s="55"/>
      <c r="E69" s="36">
        <v>7</v>
      </c>
      <c r="F69" s="36">
        <v>4</v>
      </c>
      <c r="G69" s="36">
        <v>6</v>
      </c>
      <c r="H69" s="36">
        <v>11</v>
      </c>
      <c r="I69" s="36">
        <v>7</v>
      </c>
      <c r="J69" s="36">
        <v>7</v>
      </c>
      <c r="K69" s="36">
        <v>8</v>
      </c>
      <c r="L69" s="36">
        <v>11</v>
      </c>
      <c r="M69" s="36">
        <v>4</v>
      </c>
      <c r="N69" s="36">
        <v>4</v>
      </c>
      <c r="O69" s="36">
        <v>11</v>
      </c>
      <c r="P69" s="36">
        <v>7</v>
      </c>
      <c r="Q69" s="36">
        <v>6</v>
      </c>
      <c r="R69" s="36">
        <v>11</v>
      </c>
      <c r="S69" s="36">
        <v>5</v>
      </c>
      <c r="T69" s="36">
        <v>7</v>
      </c>
      <c r="U69" s="36">
        <v>5</v>
      </c>
      <c r="V69" s="36">
        <v>4</v>
      </c>
      <c r="W69" s="56">
        <f t="shared" si="20"/>
        <v>125</v>
      </c>
      <c r="AB69" s="5" t="s">
        <v>7</v>
      </c>
    </row>
    <row r="70" spans="1:23" ht="12.75">
      <c r="A70" s="53" t="s">
        <v>7</v>
      </c>
      <c r="B70" s="77" t="str">
        <f>B18</f>
        <v>Lepáček Ľuboslav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8" t="s">
        <v>23</v>
      </c>
      <c r="B73" s="138"/>
      <c r="C73" s="138"/>
      <c r="D73" s="58"/>
      <c r="E73" s="59">
        <f>MIN(E68:E72)</f>
        <v>7</v>
      </c>
      <c r="F73" s="59">
        <f aca="true" t="shared" si="21" ref="F73:V73">MIN(F68:F72)</f>
        <v>4</v>
      </c>
      <c r="G73" s="59">
        <f t="shared" si="21"/>
        <v>6</v>
      </c>
      <c r="H73" s="59">
        <f t="shared" si="21"/>
        <v>5</v>
      </c>
      <c r="I73" s="59">
        <f t="shared" si="21"/>
        <v>7</v>
      </c>
      <c r="J73" s="59">
        <f t="shared" si="21"/>
        <v>5</v>
      </c>
      <c r="K73" s="59">
        <f t="shared" si="21"/>
        <v>5</v>
      </c>
      <c r="L73" s="59">
        <f t="shared" si="21"/>
        <v>4</v>
      </c>
      <c r="M73" s="59">
        <f t="shared" si="21"/>
        <v>4</v>
      </c>
      <c r="N73" s="59">
        <f t="shared" si="21"/>
        <v>4</v>
      </c>
      <c r="O73" s="59">
        <f t="shared" si="21"/>
        <v>6</v>
      </c>
      <c r="P73" s="59">
        <f t="shared" si="21"/>
        <v>4</v>
      </c>
      <c r="Q73" s="59">
        <f t="shared" si="21"/>
        <v>6</v>
      </c>
      <c r="R73" s="59">
        <f t="shared" si="21"/>
        <v>5</v>
      </c>
      <c r="S73" s="59">
        <f t="shared" si="21"/>
        <v>5</v>
      </c>
      <c r="T73" s="59">
        <f t="shared" si="21"/>
        <v>6</v>
      </c>
      <c r="U73" s="59">
        <f t="shared" si="21"/>
        <v>5</v>
      </c>
      <c r="V73" s="59">
        <f t="shared" si="21"/>
        <v>4</v>
      </c>
      <c r="W73" s="60">
        <f t="shared" si="20"/>
        <v>92</v>
      </c>
      <c r="AH73" s="5" t="s">
        <v>7</v>
      </c>
    </row>
    <row r="76" spans="1:23" ht="13.5" thickBot="1">
      <c r="A76" s="138" t="s">
        <v>18</v>
      </c>
      <c r="B76" s="138"/>
      <c r="C76" s="139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8"/>
      <c r="B77" s="138"/>
      <c r="C77" s="139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5</v>
      </c>
      <c r="F79" s="36">
        <v>4</v>
      </c>
      <c r="G79" s="36">
        <v>7</v>
      </c>
      <c r="H79" s="36">
        <v>6</v>
      </c>
      <c r="I79" s="36">
        <v>5</v>
      </c>
      <c r="J79" s="36">
        <v>3</v>
      </c>
      <c r="K79" s="36">
        <v>6</v>
      </c>
      <c r="L79" s="36">
        <v>5</v>
      </c>
      <c r="M79" s="36">
        <v>3</v>
      </c>
      <c r="N79" s="36">
        <v>4</v>
      </c>
      <c r="O79" s="36">
        <v>6</v>
      </c>
      <c r="P79" s="36">
        <v>5</v>
      </c>
      <c r="Q79" s="36">
        <v>6</v>
      </c>
      <c r="R79" s="36">
        <v>5</v>
      </c>
      <c r="S79" s="36">
        <v>6</v>
      </c>
      <c r="T79" s="36">
        <v>8</v>
      </c>
      <c r="U79" s="36">
        <v>4</v>
      </c>
      <c r="V79" s="36">
        <v>3</v>
      </c>
      <c r="W79" s="56">
        <f t="shared" si="22"/>
        <v>91</v>
      </c>
    </row>
    <row r="80" spans="1:23" ht="12.75">
      <c r="A80" s="53" t="s">
        <v>7</v>
      </c>
      <c r="B80" s="77" t="str">
        <f>B21</f>
        <v>Baran Ľubomír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8" t="s">
        <v>23</v>
      </c>
      <c r="B83" s="138"/>
      <c r="C83" s="138"/>
      <c r="D83" s="58"/>
      <c r="E83" s="59">
        <f aca="true" t="shared" si="23" ref="E83:V83">MIN(E78:E82)</f>
        <v>5</v>
      </c>
      <c r="F83" s="59">
        <f t="shared" si="23"/>
        <v>4</v>
      </c>
      <c r="G83" s="59">
        <f t="shared" si="23"/>
        <v>7</v>
      </c>
      <c r="H83" s="59">
        <f t="shared" si="23"/>
        <v>6</v>
      </c>
      <c r="I83" s="59">
        <f t="shared" si="23"/>
        <v>5</v>
      </c>
      <c r="J83" s="59">
        <f t="shared" si="23"/>
        <v>3</v>
      </c>
      <c r="K83" s="59">
        <f t="shared" si="23"/>
        <v>6</v>
      </c>
      <c r="L83" s="59">
        <f t="shared" si="23"/>
        <v>5</v>
      </c>
      <c r="M83" s="59">
        <f t="shared" si="23"/>
        <v>3</v>
      </c>
      <c r="N83" s="59">
        <f t="shared" si="23"/>
        <v>4</v>
      </c>
      <c r="O83" s="59">
        <f t="shared" si="23"/>
        <v>6</v>
      </c>
      <c r="P83" s="59">
        <f t="shared" si="23"/>
        <v>5</v>
      </c>
      <c r="Q83" s="59">
        <f t="shared" si="23"/>
        <v>6</v>
      </c>
      <c r="R83" s="59">
        <f t="shared" si="23"/>
        <v>5</v>
      </c>
      <c r="S83" s="59">
        <f t="shared" si="23"/>
        <v>6</v>
      </c>
      <c r="T83" s="59">
        <f t="shared" si="23"/>
        <v>8</v>
      </c>
      <c r="U83" s="59">
        <f t="shared" si="23"/>
        <v>4</v>
      </c>
      <c r="V83" s="59">
        <f t="shared" si="23"/>
        <v>3</v>
      </c>
      <c r="W83" s="60">
        <f t="shared" si="22"/>
        <v>91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2" t="s">
        <v>24</v>
      </c>
      <c r="B88" s="133" t="s">
        <v>25</v>
      </c>
      <c r="C88" s="133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2"/>
      <c r="B89" s="133"/>
      <c r="C89" s="133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4" t="str">
        <f>B30</f>
        <v>Bezák Antonín</v>
      </c>
      <c r="C90" s="134"/>
      <c r="D90" s="135" t="s">
        <v>26</v>
      </c>
      <c r="E90" s="105">
        <f aca="true" t="shared" si="24" ref="E90:V90">E33</f>
        <v>6</v>
      </c>
      <c r="F90" s="71">
        <f t="shared" si="24"/>
        <v>5</v>
      </c>
      <c r="G90" s="71">
        <f t="shared" si="24"/>
        <v>7</v>
      </c>
      <c r="H90" s="71">
        <f t="shared" si="24"/>
        <v>7</v>
      </c>
      <c r="I90" s="71">
        <f t="shared" si="24"/>
        <v>6</v>
      </c>
      <c r="J90" s="71">
        <f t="shared" si="24"/>
        <v>6</v>
      </c>
      <c r="K90" s="71">
        <f t="shared" si="24"/>
        <v>11</v>
      </c>
      <c r="L90" s="71">
        <f t="shared" si="24"/>
        <v>5</v>
      </c>
      <c r="M90" s="71">
        <f t="shared" si="24"/>
        <v>6</v>
      </c>
      <c r="N90" s="71">
        <f t="shared" si="24"/>
        <v>4</v>
      </c>
      <c r="O90" s="71">
        <f t="shared" si="24"/>
        <v>5</v>
      </c>
      <c r="P90" s="71">
        <f t="shared" si="24"/>
        <v>6</v>
      </c>
      <c r="Q90" s="71">
        <f t="shared" si="24"/>
        <v>7</v>
      </c>
      <c r="R90" s="71">
        <f t="shared" si="24"/>
        <v>6</v>
      </c>
      <c r="S90" s="71">
        <f t="shared" si="24"/>
        <v>11</v>
      </c>
      <c r="T90" s="71">
        <f t="shared" si="24"/>
        <v>8</v>
      </c>
      <c r="U90" s="71">
        <f t="shared" si="24"/>
        <v>11</v>
      </c>
      <c r="V90" s="106">
        <f t="shared" si="24"/>
        <v>6</v>
      </c>
      <c r="W90" s="56">
        <f aca="true" t="shared" si="25" ref="W90:W95">SUM(E90:V90)</f>
        <v>123</v>
      </c>
    </row>
    <row r="91" spans="1:23" ht="13.5" thickBot="1">
      <c r="A91" s="72">
        <v>2</v>
      </c>
      <c r="B91" s="136" t="str">
        <f>B40</f>
        <v>Ceplák Jozef</v>
      </c>
      <c r="C91" s="136"/>
      <c r="D91" s="135"/>
      <c r="E91" s="103">
        <f>E43</f>
        <v>6</v>
      </c>
      <c r="F91" s="65">
        <f aca="true" t="shared" si="26" ref="F91:V91">F43</f>
        <v>3</v>
      </c>
      <c r="G91" s="65">
        <f t="shared" si="26"/>
        <v>5</v>
      </c>
      <c r="H91" s="65">
        <f t="shared" si="26"/>
        <v>8</v>
      </c>
      <c r="I91" s="65">
        <f t="shared" si="26"/>
        <v>6</v>
      </c>
      <c r="J91" s="65">
        <f t="shared" si="26"/>
        <v>4</v>
      </c>
      <c r="K91" s="65">
        <f t="shared" si="26"/>
        <v>5</v>
      </c>
      <c r="L91" s="65">
        <f t="shared" si="26"/>
        <v>8</v>
      </c>
      <c r="M91" s="65">
        <f t="shared" si="26"/>
        <v>4</v>
      </c>
      <c r="N91" s="65">
        <f t="shared" si="26"/>
        <v>4</v>
      </c>
      <c r="O91" s="65">
        <f t="shared" si="26"/>
        <v>6</v>
      </c>
      <c r="P91" s="65">
        <f t="shared" si="26"/>
        <v>5</v>
      </c>
      <c r="Q91" s="65">
        <f t="shared" si="26"/>
        <v>7</v>
      </c>
      <c r="R91" s="65">
        <f t="shared" si="26"/>
        <v>5</v>
      </c>
      <c r="S91" s="65">
        <f t="shared" si="26"/>
        <v>4</v>
      </c>
      <c r="T91" s="65">
        <f t="shared" si="26"/>
        <v>6</v>
      </c>
      <c r="U91" s="65">
        <f t="shared" si="26"/>
        <v>8</v>
      </c>
      <c r="V91" s="104">
        <f t="shared" si="26"/>
        <v>3</v>
      </c>
      <c r="W91" s="56">
        <f t="shared" si="25"/>
        <v>97</v>
      </c>
    </row>
    <row r="92" spans="1:23" ht="13.5" thickBot="1">
      <c r="A92" s="72">
        <v>3</v>
      </c>
      <c r="B92" s="136" t="str">
        <f>B50</f>
        <v>Příkazský Jiří</v>
      </c>
      <c r="C92" s="136"/>
      <c r="D92" s="135"/>
      <c r="E92" s="103">
        <f>E53</f>
        <v>5</v>
      </c>
      <c r="F92" s="65">
        <f aca="true" t="shared" si="27" ref="F92:V92">F53</f>
        <v>4</v>
      </c>
      <c r="G92" s="65">
        <f t="shared" si="27"/>
        <v>6</v>
      </c>
      <c r="H92" s="65">
        <f t="shared" si="27"/>
        <v>6</v>
      </c>
      <c r="I92" s="65">
        <f t="shared" si="27"/>
        <v>7</v>
      </c>
      <c r="J92" s="65">
        <f t="shared" si="27"/>
        <v>3</v>
      </c>
      <c r="K92" s="65">
        <f t="shared" si="27"/>
        <v>5</v>
      </c>
      <c r="L92" s="65">
        <f t="shared" si="27"/>
        <v>5</v>
      </c>
      <c r="M92" s="65">
        <f t="shared" si="27"/>
        <v>5</v>
      </c>
      <c r="N92" s="65">
        <f t="shared" si="27"/>
        <v>5</v>
      </c>
      <c r="O92" s="65">
        <f t="shared" si="27"/>
        <v>6</v>
      </c>
      <c r="P92" s="65">
        <f t="shared" si="27"/>
        <v>5</v>
      </c>
      <c r="Q92" s="65">
        <f t="shared" si="27"/>
        <v>6</v>
      </c>
      <c r="R92" s="65">
        <f t="shared" si="27"/>
        <v>7</v>
      </c>
      <c r="S92" s="65">
        <f t="shared" si="27"/>
        <v>4</v>
      </c>
      <c r="T92" s="65">
        <f t="shared" si="27"/>
        <v>8</v>
      </c>
      <c r="U92" s="65">
        <f t="shared" si="27"/>
        <v>6</v>
      </c>
      <c r="V92" s="104">
        <f t="shared" si="27"/>
        <v>5</v>
      </c>
      <c r="W92" s="56">
        <f t="shared" si="25"/>
        <v>98</v>
      </c>
    </row>
    <row r="93" spans="1:23" ht="13.5" thickBot="1">
      <c r="A93" s="72">
        <v>4</v>
      </c>
      <c r="B93" s="136" t="str">
        <f>B60</f>
        <v>Gál Peter</v>
      </c>
      <c r="C93" s="136"/>
      <c r="D93" s="135"/>
      <c r="E93" s="103">
        <f>E63</f>
        <v>3</v>
      </c>
      <c r="F93" s="65">
        <f aca="true" t="shared" si="28" ref="F93:V93">F63</f>
        <v>3</v>
      </c>
      <c r="G93" s="65">
        <f t="shared" si="28"/>
        <v>5</v>
      </c>
      <c r="H93" s="65">
        <f t="shared" si="28"/>
        <v>4</v>
      </c>
      <c r="I93" s="65">
        <f t="shared" si="28"/>
        <v>6</v>
      </c>
      <c r="J93" s="65">
        <f t="shared" si="28"/>
        <v>3</v>
      </c>
      <c r="K93" s="65">
        <f t="shared" si="28"/>
        <v>4</v>
      </c>
      <c r="L93" s="65">
        <f t="shared" si="28"/>
        <v>4</v>
      </c>
      <c r="M93" s="65">
        <f t="shared" si="28"/>
        <v>4</v>
      </c>
      <c r="N93" s="65">
        <f t="shared" si="28"/>
        <v>4</v>
      </c>
      <c r="O93" s="65">
        <f t="shared" si="28"/>
        <v>4</v>
      </c>
      <c r="P93" s="65">
        <f t="shared" si="28"/>
        <v>4</v>
      </c>
      <c r="Q93" s="65">
        <f t="shared" si="28"/>
        <v>8</v>
      </c>
      <c r="R93" s="65">
        <f t="shared" si="28"/>
        <v>5</v>
      </c>
      <c r="S93" s="65">
        <f t="shared" si="28"/>
        <v>5</v>
      </c>
      <c r="T93" s="65">
        <f t="shared" si="28"/>
        <v>7</v>
      </c>
      <c r="U93" s="65">
        <f t="shared" si="28"/>
        <v>6</v>
      </c>
      <c r="V93" s="104">
        <f t="shared" si="28"/>
        <v>4</v>
      </c>
      <c r="W93" s="56">
        <f t="shared" si="25"/>
        <v>83</v>
      </c>
    </row>
    <row r="94" spans="1:23" ht="13.5" thickBot="1">
      <c r="A94" s="72">
        <v>5</v>
      </c>
      <c r="B94" s="136" t="str">
        <f>B70</f>
        <v>Lepáček Ľuboslav</v>
      </c>
      <c r="C94" s="136"/>
      <c r="D94" s="135"/>
      <c r="E94" s="103">
        <f>E73</f>
        <v>7</v>
      </c>
      <c r="F94" s="65">
        <f aca="true" t="shared" si="29" ref="F94:V94">F73</f>
        <v>4</v>
      </c>
      <c r="G94" s="65">
        <f t="shared" si="29"/>
        <v>6</v>
      </c>
      <c r="H94" s="65">
        <f t="shared" si="29"/>
        <v>5</v>
      </c>
      <c r="I94" s="65">
        <f t="shared" si="29"/>
        <v>7</v>
      </c>
      <c r="J94" s="65">
        <f t="shared" si="29"/>
        <v>5</v>
      </c>
      <c r="K94" s="65">
        <f t="shared" si="29"/>
        <v>5</v>
      </c>
      <c r="L94" s="65">
        <f t="shared" si="29"/>
        <v>4</v>
      </c>
      <c r="M94" s="65">
        <f t="shared" si="29"/>
        <v>4</v>
      </c>
      <c r="N94" s="65">
        <f t="shared" si="29"/>
        <v>4</v>
      </c>
      <c r="O94" s="65">
        <f t="shared" si="29"/>
        <v>6</v>
      </c>
      <c r="P94" s="65">
        <f t="shared" si="29"/>
        <v>4</v>
      </c>
      <c r="Q94" s="65">
        <f t="shared" si="29"/>
        <v>6</v>
      </c>
      <c r="R94" s="65">
        <f t="shared" si="29"/>
        <v>5</v>
      </c>
      <c r="S94" s="65">
        <f t="shared" si="29"/>
        <v>5</v>
      </c>
      <c r="T94" s="65">
        <f t="shared" si="29"/>
        <v>6</v>
      </c>
      <c r="U94" s="65">
        <f t="shared" si="29"/>
        <v>5</v>
      </c>
      <c r="V94" s="104">
        <f t="shared" si="29"/>
        <v>4</v>
      </c>
      <c r="W94" s="56">
        <f t="shared" si="25"/>
        <v>92</v>
      </c>
    </row>
    <row r="95" spans="1:23" ht="13.5" thickBot="1">
      <c r="A95" s="73">
        <v>6</v>
      </c>
      <c r="B95" s="137" t="str">
        <f>B80</f>
        <v>Baran Ľubomír</v>
      </c>
      <c r="C95" s="137"/>
      <c r="D95" s="135"/>
      <c r="E95" s="107">
        <f>E83</f>
        <v>5</v>
      </c>
      <c r="F95" s="75">
        <f aca="true" t="shared" si="30" ref="F95:V95">F83</f>
        <v>4</v>
      </c>
      <c r="G95" s="75">
        <f t="shared" si="30"/>
        <v>7</v>
      </c>
      <c r="H95" s="75">
        <f t="shared" si="30"/>
        <v>6</v>
      </c>
      <c r="I95" s="75">
        <f t="shared" si="30"/>
        <v>5</v>
      </c>
      <c r="J95" s="75">
        <f t="shared" si="30"/>
        <v>3</v>
      </c>
      <c r="K95" s="75">
        <f t="shared" si="30"/>
        <v>6</v>
      </c>
      <c r="L95" s="75">
        <f t="shared" si="30"/>
        <v>5</v>
      </c>
      <c r="M95" s="75">
        <f t="shared" si="30"/>
        <v>3</v>
      </c>
      <c r="N95" s="75">
        <f t="shared" si="30"/>
        <v>4</v>
      </c>
      <c r="O95" s="75">
        <f t="shared" si="30"/>
        <v>6</v>
      </c>
      <c r="P95" s="75">
        <f t="shared" si="30"/>
        <v>5</v>
      </c>
      <c r="Q95" s="75">
        <f t="shared" si="30"/>
        <v>6</v>
      </c>
      <c r="R95" s="75">
        <f t="shared" si="30"/>
        <v>5</v>
      </c>
      <c r="S95" s="75">
        <f t="shared" si="30"/>
        <v>6</v>
      </c>
      <c r="T95" s="75">
        <f t="shared" si="30"/>
        <v>8</v>
      </c>
      <c r="U95" s="75">
        <f t="shared" si="30"/>
        <v>4</v>
      </c>
      <c r="V95" s="108">
        <f t="shared" si="30"/>
        <v>3</v>
      </c>
      <c r="W95" s="76">
        <f t="shared" si="25"/>
        <v>91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15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71</v>
      </c>
      <c r="C6" s="29">
        <v>7.3</v>
      </c>
      <c r="D6" s="30">
        <f>IF(C6="ZK",$X$3,ROUND(SUM(C6*$A$2/$C$2-($W$2-$B$2)),0))</f>
        <v>6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2</v>
      </c>
      <c r="H6" s="30">
        <f t="shared" si="0"/>
        <v>3</v>
      </c>
      <c r="I6" s="30">
        <f t="shared" si="0"/>
        <v>2</v>
      </c>
      <c r="J6" s="30">
        <f t="shared" si="0"/>
        <v>3</v>
      </c>
      <c r="K6" s="30">
        <f t="shared" si="0"/>
        <v>3</v>
      </c>
      <c r="L6" s="30">
        <f t="shared" si="0"/>
        <v>2</v>
      </c>
      <c r="M6" s="30">
        <f t="shared" si="0"/>
        <v>1</v>
      </c>
      <c r="N6" s="30">
        <f t="shared" si="0"/>
        <v>1</v>
      </c>
      <c r="O6" s="30">
        <f t="shared" si="0"/>
        <v>0</v>
      </c>
      <c r="P6" s="30">
        <f t="shared" si="0"/>
        <v>1</v>
      </c>
      <c r="Q6" s="30">
        <f t="shared" si="0"/>
        <v>2</v>
      </c>
      <c r="R6" s="30">
        <f t="shared" si="0"/>
        <v>4</v>
      </c>
      <c r="S6" s="30">
        <f t="shared" si="0"/>
        <v>2</v>
      </c>
      <c r="T6" s="30">
        <f t="shared" si="0"/>
        <v>0</v>
      </c>
      <c r="U6" s="30">
        <f t="shared" si="0"/>
        <v>1</v>
      </c>
      <c r="V6" s="30">
        <f t="shared" si="0"/>
        <v>0</v>
      </c>
      <c r="W6" s="30">
        <f>SUM(E6:V6)</f>
        <v>31</v>
      </c>
      <c r="X6" s="31">
        <f>IF(C6&gt;-50,IF(X7=TRUE,"s",SUM(E7:V7)),"z")</f>
        <v>84</v>
      </c>
      <c r="Y6" s="31">
        <f>IF(X7=TRUE,"s",SUM(N7:V7))</f>
        <v>48</v>
      </c>
      <c r="Z6" s="31">
        <f>IF(X7=TRUE,"s",SUM(Q7:W7))</f>
        <v>32</v>
      </c>
      <c r="AA6" s="31">
        <f>IF(X7=TRUE,"s",SUM(T7:V7))</f>
        <v>20</v>
      </c>
      <c r="AB6" s="31">
        <f>IF(X7=TRUE,"s",SUM(V7))</f>
        <v>6</v>
      </c>
    </row>
    <row r="7" spans="1:28" ht="12.75">
      <c r="A7" s="32"/>
      <c r="B7" s="33" t="s">
        <v>7</v>
      </c>
      <c r="C7" s="34"/>
      <c r="D7" s="35"/>
      <c r="E7" s="36">
        <v>4</v>
      </c>
      <c r="F7" s="36">
        <v>4</v>
      </c>
      <c r="G7" s="36">
        <v>5</v>
      </c>
      <c r="H7" s="36">
        <v>4</v>
      </c>
      <c r="I7" s="36">
        <v>5</v>
      </c>
      <c r="J7" s="36">
        <v>2</v>
      </c>
      <c r="K7" s="36">
        <v>4</v>
      </c>
      <c r="L7" s="36">
        <v>4</v>
      </c>
      <c r="M7" s="36">
        <v>4</v>
      </c>
      <c r="N7" s="36">
        <v>5</v>
      </c>
      <c r="O7" s="36">
        <v>6</v>
      </c>
      <c r="P7" s="36">
        <v>5</v>
      </c>
      <c r="Q7" s="36">
        <v>5</v>
      </c>
      <c r="R7" s="36">
        <v>3</v>
      </c>
      <c r="S7" s="36">
        <v>4</v>
      </c>
      <c r="T7" s="36">
        <v>8</v>
      </c>
      <c r="U7" s="36">
        <v>6</v>
      </c>
      <c r="V7" s="36">
        <v>6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2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2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2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51</v>
      </c>
      <c r="C9" s="29">
        <v>11.1</v>
      </c>
      <c r="D9" s="30">
        <f>IF(C9="ZK",$X$3,ROUND(SUM(C9*$A$2/$C$2-($W$2-$B$2)),0))</f>
        <v>10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3</v>
      </c>
      <c r="H9" s="30">
        <f t="shared" si="2"/>
        <v>0</v>
      </c>
      <c r="I9" s="30">
        <f t="shared" si="2"/>
        <v>0</v>
      </c>
      <c r="J9" s="30">
        <f t="shared" si="2"/>
        <v>1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2</v>
      </c>
      <c r="O9" s="30">
        <f t="shared" si="2"/>
        <v>1</v>
      </c>
      <c r="P9" s="30">
        <f t="shared" si="2"/>
        <v>3</v>
      </c>
      <c r="Q9" s="30">
        <f t="shared" si="2"/>
        <v>1</v>
      </c>
      <c r="R9" s="30">
        <f t="shared" si="2"/>
        <v>1</v>
      </c>
      <c r="S9" s="30">
        <f t="shared" si="2"/>
        <v>1</v>
      </c>
      <c r="T9" s="30">
        <f t="shared" si="2"/>
        <v>3</v>
      </c>
      <c r="U9" s="30">
        <f t="shared" si="2"/>
        <v>3</v>
      </c>
      <c r="V9" s="30">
        <f t="shared" si="2"/>
        <v>3</v>
      </c>
      <c r="W9" s="30">
        <f>SUM(E9:V9)</f>
        <v>22</v>
      </c>
      <c r="X9" s="31">
        <f>IF(C9&gt;-50,IF(X10=TRUE,"s",SUM(E10:V10)),"z")</f>
        <v>106</v>
      </c>
      <c r="Y9" s="31">
        <f>IF(X10=TRUE,"s",SUM(N10:V10))</f>
        <v>42</v>
      </c>
      <c r="Z9" s="31">
        <f>IF(X10=TRUE,"s",SUM(Q10:W10))</f>
        <v>29</v>
      </c>
      <c r="AA9" s="31">
        <f>IF(X10=TRUE,"s",SUM(T10:V10))</f>
        <v>12</v>
      </c>
      <c r="AB9" s="31">
        <f>IF(X10=TRUE,"s",SUM(V10))</f>
        <v>3</v>
      </c>
    </row>
    <row r="10" spans="1:28" ht="12.75">
      <c r="A10" s="32"/>
      <c r="B10" s="33" t="s">
        <v>7</v>
      </c>
      <c r="C10" s="34"/>
      <c r="D10" s="35"/>
      <c r="E10" s="36">
        <v>7</v>
      </c>
      <c r="F10" s="36">
        <v>7</v>
      </c>
      <c r="G10" s="36">
        <v>5</v>
      </c>
      <c r="H10" s="36">
        <v>7</v>
      </c>
      <c r="I10" s="36">
        <v>9</v>
      </c>
      <c r="J10" s="36">
        <v>4</v>
      </c>
      <c r="K10" s="36">
        <v>9</v>
      </c>
      <c r="L10" s="36">
        <v>9</v>
      </c>
      <c r="M10" s="36">
        <v>7</v>
      </c>
      <c r="N10" s="36">
        <v>4</v>
      </c>
      <c r="O10" s="36">
        <v>5</v>
      </c>
      <c r="P10" s="36">
        <v>4</v>
      </c>
      <c r="Q10" s="36">
        <v>6</v>
      </c>
      <c r="R10" s="36">
        <v>6</v>
      </c>
      <c r="S10" s="36">
        <v>5</v>
      </c>
      <c r="T10" s="36">
        <v>5</v>
      </c>
      <c r="U10" s="36">
        <v>4</v>
      </c>
      <c r="V10" s="36">
        <v>3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73</v>
      </c>
      <c r="C12" s="29">
        <v>5.9</v>
      </c>
      <c r="D12" s="30">
        <f>IF(C12="ZK",$X$3,ROUND(SUM(C12*$A$2/$C$2-($W$2-$B$2)),0))</f>
        <v>4</v>
      </c>
      <c r="E12" s="30">
        <f aca="true" t="shared" si="4" ref="E12:V12">IF(E13="s",0,IF(E14-E13+E$2&lt;0,0,E14-E13+E$2))</f>
        <v>2</v>
      </c>
      <c r="F12" s="30">
        <f t="shared" si="4"/>
        <v>2</v>
      </c>
      <c r="G12" s="30">
        <f t="shared" si="4"/>
        <v>2</v>
      </c>
      <c r="H12" s="30">
        <f t="shared" si="4"/>
        <v>0</v>
      </c>
      <c r="I12" s="30">
        <f t="shared" si="4"/>
        <v>1</v>
      </c>
      <c r="J12" s="30">
        <f t="shared" si="4"/>
        <v>2</v>
      </c>
      <c r="K12" s="30">
        <f t="shared" si="4"/>
        <v>0</v>
      </c>
      <c r="L12" s="30">
        <f t="shared" si="4"/>
        <v>2</v>
      </c>
      <c r="M12" s="30">
        <f t="shared" si="4"/>
        <v>0</v>
      </c>
      <c r="N12" s="30">
        <f t="shared" si="4"/>
        <v>3</v>
      </c>
      <c r="O12" s="30">
        <f t="shared" si="4"/>
        <v>2</v>
      </c>
      <c r="P12" s="30">
        <f t="shared" si="4"/>
        <v>0</v>
      </c>
      <c r="Q12" s="30">
        <f t="shared" si="4"/>
        <v>2</v>
      </c>
      <c r="R12" s="30">
        <f t="shared" si="4"/>
        <v>1</v>
      </c>
      <c r="S12" s="30">
        <f t="shared" si="4"/>
        <v>3</v>
      </c>
      <c r="T12" s="30">
        <f t="shared" si="4"/>
        <v>1</v>
      </c>
      <c r="U12" s="30">
        <f t="shared" si="4"/>
        <v>3</v>
      </c>
      <c r="V12" s="30">
        <f t="shared" si="4"/>
        <v>3</v>
      </c>
      <c r="W12" s="30">
        <f>SUM(E12:V12)</f>
        <v>29</v>
      </c>
      <c r="X12" s="31">
        <f>IF(C12&gt;-50,IF(X13=TRUE,"s",SUM(E13:V13)),"z")</f>
        <v>84</v>
      </c>
      <c r="Y12" s="31">
        <f>IF(X13=TRUE,"s",SUM(N13:V13))</f>
        <v>39</v>
      </c>
      <c r="Z12" s="31">
        <f>IF(X13=TRUE,"s",SUM(Q13:W13))</f>
        <v>26</v>
      </c>
      <c r="AA12" s="31">
        <f>IF(X13=TRUE,"s",SUM(T13:V13))</f>
        <v>12</v>
      </c>
      <c r="AB12" s="31">
        <f>IF(X13=TRUE,"s",SUM(V13))</f>
        <v>2</v>
      </c>
    </row>
    <row r="13" spans="1:28" ht="12.75">
      <c r="A13" s="32"/>
      <c r="B13" s="33" t="s">
        <v>7</v>
      </c>
      <c r="C13" s="34"/>
      <c r="D13" s="35"/>
      <c r="E13" s="36">
        <v>4</v>
      </c>
      <c r="F13" s="36">
        <v>3</v>
      </c>
      <c r="G13" s="36">
        <v>5</v>
      </c>
      <c r="H13" s="36">
        <v>7</v>
      </c>
      <c r="I13" s="36">
        <v>6</v>
      </c>
      <c r="J13" s="36">
        <v>3</v>
      </c>
      <c r="K13" s="36">
        <v>8</v>
      </c>
      <c r="L13" s="36">
        <v>4</v>
      </c>
      <c r="M13" s="36">
        <v>5</v>
      </c>
      <c r="N13" s="36">
        <v>3</v>
      </c>
      <c r="O13" s="36">
        <v>4</v>
      </c>
      <c r="P13" s="36">
        <v>6</v>
      </c>
      <c r="Q13" s="36">
        <v>5</v>
      </c>
      <c r="R13" s="36">
        <v>6</v>
      </c>
      <c r="S13" s="36">
        <v>3</v>
      </c>
      <c r="T13" s="36">
        <v>6</v>
      </c>
      <c r="U13" s="36">
        <v>4</v>
      </c>
      <c r="V13" s="36">
        <v>2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2</v>
      </c>
      <c r="G14" s="43">
        <f t="shared" si="5"/>
        <v>2</v>
      </c>
      <c r="H14" s="43">
        <f t="shared" si="5"/>
        <v>3</v>
      </c>
      <c r="I14" s="43">
        <f t="shared" si="5"/>
        <v>2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2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2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52</v>
      </c>
      <c r="C15" s="29">
        <v>2.8</v>
      </c>
      <c r="D15" s="30">
        <f>IF(C15="ZK",$X$3,ROUND(SUM(C15*$A$2/$C$2-($W$2-$B$2)),0))</f>
        <v>1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2</v>
      </c>
      <c r="G17" s="43">
        <f t="shared" si="7"/>
        <v>2</v>
      </c>
      <c r="H17" s="43">
        <f t="shared" si="7"/>
        <v>2</v>
      </c>
      <c r="I17" s="43">
        <f t="shared" si="7"/>
        <v>2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2</v>
      </c>
      <c r="S17" s="43">
        <f t="shared" si="7"/>
        <v>2</v>
      </c>
      <c r="T17" s="43">
        <f t="shared" si="7"/>
        <v>2</v>
      </c>
      <c r="U17" s="43">
        <f t="shared" si="7"/>
        <v>2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72</v>
      </c>
      <c r="C18" s="29">
        <v>7.3</v>
      </c>
      <c r="D18" s="30">
        <f>IF(C18="ZK",$X$3,ROUND(SUM(C18*$A$2/$C$2-($W$2-$B$2)),0))</f>
        <v>6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3</v>
      </c>
      <c r="I20" s="43">
        <f t="shared" si="9"/>
        <v>2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2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124</v>
      </c>
      <c r="C21" s="29">
        <v>1</v>
      </c>
      <c r="D21" s="30">
        <f>IF(C21="ZK",$X$3,ROUND(SUM(C21*$A$2/$C$2-($W$2-$B$2)),0))</f>
        <v>-1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2</v>
      </c>
      <c r="G23" s="43">
        <f t="shared" si="11"/>
        <v>2</v>
      </c>
      <c r="H23" s="43">
        <f t="shared" si="11"/>
        <v>2</v>
      </c>
      <c r="I23" s="43">
        <f t="shared" si="11"/>
        <v>2</v>
      </c>
      <c r="J23" s="43">
        <f t="shared" si="11"/>
        <v>2</v>
      </c>
      <c r="K23" s="43">
        <f t="shared" si="11"/>
        <v>2</v>
      </c>
      <c r="L23" s="43">
        <f t="shared" si="11"/>
        <v>2</v>
      </c>
      <c r="M23" s="43">
        <f t="shared" si="11"/>
        <v>2</v>
      </c>
      <c r="N23" s="43">
        <f t="shared" si="11"/>
        <v>1</v>
      </c>
      <c r="O23" s="43">
        <f t="shared" si="11"/>
        <v>2</v>
      </c>
      <c r="P23" s="43">
        <f t="shared" si="11"/>
        <v>2</v>
      </c>
      <c r="Q23" s="43">
        <f t="shared" si="11"/>
        <v>2</v>
      </c>
      <c r="R23" s="43">
        <f t="shared" si="11"/>
        <v>2</v>
      </c>
      <c r="S23" s="43">
        <f t="shared" si="11"/>
        <v>2</v>
      </c>
      <c r="T23" s="43">
        <f t="shared" si="11"/>
        <v>2</v>
      </c>
      <c r="U23" s="43">
        <f t="shared" si="11"/>
        <v>2</v>
      </c>
      <c r="V23" s="44">
        <f t="shared" si="11"/>
        <v>2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8" t="s">
        <v>18</v>
      </c>
      <c r="B26" s="138"/>
      <c r="C26" s="139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8"/>
      <c r="B27" s="138"/>
      <c r="C27" s="139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4</v>
      </c>
      <c r="G28" s="36">
        <v>5</v>
      </c>
      <c r="H28" s="36">
        <v>4</v>
      </c>
      <c r="I28" s="36">
        <v>5</v>
      </c>
      <c r="J28" s="36">
        <v>4</v>
      </c>
      <c r="K28" s="36">
        <v>5</v>
      </c>
      <c r="L28" s="36">
        <v>5</v>
      </c>
      <c r="M28" s="36">
        <v>4</v>
      </c>
      <c r="N28" s="36">
        <v>4</v>
      </c>
      <c r="O28" s="36">
        <v>5</v>
      </c>
      <c r="P28" s="36">
        <v>4</v>
      </c>
      <c r="Q28" s="36">
        <v>6</v>
      </c>
      <c r="R28" s="36">
        <v>5</v>
      </c>
      <c r="S28" s="36">
        <v>5</v>
      </c>
      <c r="T28" s="36">
        <v>6</v>
      </c>
      <c r="U28" s="36">
        <v>8</v>
      </c>
      <c r="V28" s="36">
        <v>4</v>
      </c>
      <c r="W28" s="56">
        <f aca="true" t="shared" si="12" ref="W28:W33">SUM(E28:V28)</f>
        <v>88</v>
      </c>
    </row>
    <row r="29" spans="1:23" ht="12.75">
      <c r="A29" s="53"/>
      <c r="B29" s="53"/>
      <c r="C29" s="54">
        <v>2</v>
      </c>
      <c r="D29" s="55"/>
      <c r="E29" s="36">
        <v>4</v>
      </c>
      <c r="F29" s="36">
        <v>4</v>
      </c>
      <c r="G29" s="36">
        <v>5</v>
      </c>
      <c r="H29" s="36">
        <v>4</v>
      </c>
      <c r="I29" s="36">
        <v>5</v>
      </c>
      <c r="J29" s="36">
        <v>2</v>
      </c>
      <c r="K29" s="36">
        <v>4</v>
      </c>
      <c r="L29" s="36">
        <v>4</v>
      </c>
      <c r="M29" s="36">
        <v>4</v>
      </c>
      <c r="N29" s="36">
        <v>5</v>
      </c>
      <c r="O29" s="36">
        <v>6</v>
      </c>
      <c r="P29" s="36">
        <v>5</v>
      </c>
      <c r="Q29" s="36">
        <v>5</v>
      </c>
      <c r="R29" s="36">
        <v>3</v>
      </c>
      <c r="S29" s="36">
        <v>4</v>
      </c>
      <c r="T29" s="36">
        <v>8</v>
      </c>
      <c r="U29" s="36">
        <v>6</v>
      </c>
      <c r="V29" s="36">
        <v>6</v>
      </c>
      <c r="W29" s="56">
        <f t="shared" si="12"/>
        <v>84</v>
      </c>
    </row>
    <row r="30" spans="1:23" ht="12.75">
      <c r="A30" s="53" t="s">
        <v>7</v>
      </c>
      <c r="B30" s="77" t="str">
        <f>B6</f>
        <v>Kosztolányi Anton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8" t="s">
        <v>23</v>
      </c>
      <c r="B33" s="138"/>
      <c r="C33" s="138"/>
      <c r="D33" s="58"/>
      <c r="E33" s="62">
        <f aca="true" t="shared" si="13" ref="E33:V33">MIN(E28:E32)</f>
        <v>4</v>
      </c>
      <c r="F33" s="62">
        <f t="shared" si="13"/>
        <v>4</v>
      </c>
      <c r="G33" s="62">
        <f t="shared" si="13"/>
        <v>5</v>
      </c>
      <c r="H33" s="62">
        <f t="shared" si="13"/>
        <v>4</v>
      </c>
      <c r="I33" s="62">
        <f t="shared" si="13"/>
        <v>5</v>
      </c>
      <c r="J33" s="62">
        <f t="shared" si="13"/>
        <v>2</v>
      </c>
      <c r="K33" s="62">
        <f t="shared" si="13"/>
        <v>4</v>
      </c>
      <c r="L33" s="62">
        <f t="shared" si="13"/>
        <v>4</v>
      </c>
      <c r="M33" s="62">
        <f t="shared" si="13"/>
        <v>4</v>
      </c>
      <c r="N33" s="62">
        <f t="shared" si="13"/>
        <v>4</v>
      </c>
      <c r="O33" s="62">
        <f t="shared" si="13"/>
        <v>5</v>
      </c>
      <c r="P33" s="62">
        <f t="shared" si="13"/>
        <v>4</v>
      </c>
      <c r="Q33" s="62">
        <f t="shared" si="13"/>
        <v>5</v>
      </c>
      <c r="R33" s="62">
        <f t="shared" si="13"/>
        <v>3</v>
      </c>
      <c r="S33" s="62">
        <f t="shared" si="13"/>
        <v>4</v>
      </c>
      <c r="T33" s="62">
        <f t="shared" si="13"/>
        <v>6</v>
      </c>
      <c r="U33" s="62">
        <f t="shared" si="13"/>
        <v>6</v>
      </c>
      <c r="V33" s="62">
        <f t="shared" si="13"/>
        <v>4</v>
      </c>
      <c r="W33" s="60">
        <f t="shared" si="12"/>
        <v>77</v>
      </c>
    </row>
    <row r="36" spans="1:23" ht="13.5" thickBot="1">
      <c r="A36" s="138" t="s">
        <v>18</v>
      </c>
      <c r="B36" s="138"/>
      <c r="C36" s="139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8"/>
      <c r="B37" s="138"/>
      <c r="C37" s="139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9</v>
      </c>
      <c r="F38" s="36">
        <v>4</v>
      </c>
      <c r="G38" s="36">
        <v>11</v>
      </c>
      <c r="H38" s="36">
        <v>6</v>
      </c>
      <c r="I38" s="36">
        <v>6</v>
      </c>
      <c r="J38" s="36">
        <v>4</v>
      </c>
      <c r="K38" s="36">
        <v>5</v>
      </c>
      <c r="L38" s="36">
        <v>6</v>
      </c>
      <c r="M38" s="36">
        <v>4</v>
      </c>
      <c r="N38" s="36">
        <v>5</v>
      </c>
      <c r="O38" s="36">
        <v>6</v>
      </c>
      <c r="P38" s="36">
        <v>7</v>
      </c>
      <c r="Q38" s="36">
        <v>11</v>
      </c>
      <c r="R38" s="36">
        <v>8</v>
      </c>
      <c r="S38" s="36">
        <v>5</v>
      </c>
      <c r="T38" s="36">
        <v>6</v>
      </c>
      <c r="U38" s="36">
        <v>5</v>
      </c>
      <c r="V38" s="36">
        <v>5</v>
      </c>
      <c r="W38" s="56">
        <f aca="true" t="shared" si="14" ref="W38:W43">SUM(E38:V38)</f>
        <v>113</v>
      </c>
    </row>
    <row r="39" spans="1:23" ht="12.75">
      <c r="A39" s="53"/>
      <c r="B39" s="53"/>
      <c r="C39" s="54">
        <v>2</v>
      </c>
      <c r="D39" s="55"/>
      <c r="E39" s="36">
        <v>7</v>
      </c>
      <c r="F39" s="36">
        <v>7</v>
      </c>
      <c r="G39" s="36">
        <v>5</v>
      </c>
      <c r="H39" s="36">
        <v>7</v>
      </c>
      <c r="I39" s="36">
        <v>9</v>
      </c>
      <c r="J39" s="36">
        <v>4</v>
      </c>
      <c r="K39" s="36">
        <v>9</v>
      </c>
      <c r="L39" s="36">
        <v>9</v>
      </c>
      <c r="M39" s="36">
        <v>7</v>
      </c>
      <c r="N39" s="36">
        <v>4</v>
      </c>
      <c r="O39" s="36">
        <v>5</v>
      </c>
      <c r="P39" s="36">
        <v>4</v>
      </c>
      <c r="Q39" s="36">
        <v>6</v>
      </c>
      <c r="R39" s="36">
        <v>6</v>
      </c>
      <c r="S39" s="36">
        <v>5</v>
      </c>
      <c r="T39" s="36">
        <v>5</v>
      </c>
      <c r="U39" s="36">
        <v>4</v>
      </c>
      <c r="V39" s="36">
        <v>3</v>
      </c>
      <c r="W39" s="56">
        <f t="shared" si="14"/>
        <v>106</v>
      </c>
    </row>
    <row r="40" spans="1:23" ht="12.75">
      <c r="A40" s="53" t="s">
        <v>7</v>
      </c>
      <c r="B40" s="77" t="str">
        <f>B9</f>
        <v>Varga Jozef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40" t="s">
        <v>23</v>
      </c>
      <c r="B43" s="140"/>
      <c r="C43" s="140"/>
      <c r="D43" s="61"/>
      <c r="E43" s="62">
        <f aca="true" t="shared" si="15" ref="E43:V43">MIN(E38:E42)</f>
        <v>7</v>
      </c>
      <c r="F43" s="62">
        <f t="shared" si="15"/>
        <v>4</v>
      </c>
      <c r="G43" s="62">
        <f t="shared" si="15"/>
        <v>5</v>
      </c>
      <c r="H43" s="62">
        <f t="shared" si="15"/>
        <v>6</v>
      </c>
      <c r="I43" s="62">
        <f t="shared" si="15"/>
        <v>6</v>
      </c>
      <c r="J43" s="62">
        <f t="shared" si="15"/>
        <v>4</v>
      </c>
      <c r="K43" s="62">
        <f t="shared" si="15"/>
        <v>5</v>
      </c>
      <c r="L43" s="62">
        <f t="shared" si="15"/>
        <v>6</v>
      </c>
      <c r="M43" s="62">
        <f t="shared" si="15"/>
        <v>4</v>
      </c>
      <c r="N43" s="62">
        <f t="shared" si="15"/>
        <v>4</v>
      </c>
      <c r="O43" s="62">
        <f t="shared" si="15"/>
        <v>5</v>
      </c>
      <c r="P43" s="62">
        <f t="shared" si="15"/>
        <v>4</v>
      </c>
      <c r="Q43" s="62">
        <f t="shared" si="15"/>
        <v>6</v>
      </c>
      <c r="R43" s="62">
        <f t="shared" si="15"/>
        <v>6</v>
      </c>
      <c r="S43" s="62">
        <f t="shared" si="15"/>
        <v>5</v>
      </c>
      <c r="T43" s="62">
        <f t="shared" si="15"/>
        <v>5</v>
      </c>
      <c r="U43" s="62">
        <f t="shared" si="15"/>
        <v>4</v>
      </c>
      <c r="V43" s="62">
        <f t="shared" si="15"/>
        <v>3</v>
      </c>
      <c r="W43" s="60">
        <f t="shared" si="14"/>
        <v>89</v>
      </c>
    </row>
    <row r="46" spans="1:23" ht="13.5" thickBot="1">
      <c r="A46" s="138" t="s">
        <v>18</v>
      </c>
      <c r="B46" s="138"/>
      <c r="C46" s="139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8"/>
      <c r="B47" s="138"/>
      <c r="C47" s="139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5</v>
      </c>
      <c r="G48" s="36">
        <v>6</v>
      </c>
      <c r="H48" s="36">
        <v>5</v>
      </c>
      <c r="I48" s="36">
        <v>7</v>
      </c>
      <c r="J48" s="36">
        <v>3</v>
      </c>
      <c r="K48" s="36">
        <v>6</v>
      </c>
      <c r="L48" s="36">
        <v>4</v>
      </c>
      <c r="M48" s="36">
        <v>5</v>
      </c>
      <c r="N48" s="36">
        <v>4</v>
      </c>
      <c r="O48" s="36">
        <v>5</v>
      </c>
      <c r="P48" s="36">
        <v>4</v>
      </c>
      <c r="Q48" s="36">
        <v>8</v>
      </c>
      <c r="R48" s="36">
        <v>7</v>
      </c>
      <c r="S48" s="36">
        <v>5</v>
      </c>
      <c r="T48" s="36">
        <v>5</v>
      </c>
      <c r="U48" s="36">
        <v>7</v>
      </c>
      <c r="V48" s="36">
        <v>5</v>
      </c>
      <c r="W48" s="56">
        <f aca="true" t="shared" si="16" ref="W48:W53">SUM(E48:V48)</f>
        <v>96</v>
      </c>
    </row>
    <row r="49" spans="1:23" ht="12.75">
      <c r="A49" s="53"/>
      <c r="B49" s="53"/>
      <c r="C49" s="54">
        <v>2</v>
      </c>
      <c r="D49" s="55"/>
      <c r="E49" s="36">
        <v>4</v>
      </c>
      <c r="F49" s="36">
        <v>3</v>
      </c>
      <c r="G49" s="36">
        <v>5</v>
      </c>
      <c r="H49" s="36">
        <v>7</v>
      </c>
      <c r="I49" s="36">
        <v>6</v>
      </c>
      <c r="J49" s="36">
        <v>3</v>
      </c>
      <c r="K49" s="36">
        <v>8</v>
      </c>
      <c r="L49" s="36">
        <v>4</v>
      </c>
      <c r="M49" s="36">
        <v>5</v>
      </c>
      <c r="N49" s="36">
        <v>3</v>
      </c>
      <c r="O49" s="36">
        <v>4</v>
      </c>
      <c r="P49" s="36">
        <v>6</v>
      </c>
      <c r="Q49" s="36">
        <v>5</v>
      </c>
      <c r="R49" s="36">
        <v>6</v>
      </c>
      <c r="S49" s="36">
        <v>3</v>
      </c>
      <c r="T49" s="36">
        <v>6</v>
      </c>
      <c r="U49" s="36">
        <v>4</v>
      </c>
      <c r="V49" s="36">
        <v>2</v>
      </c>
      <c r="W49" s="56">
        <f t="shared" si="16"/>
        <v>84</v>
      </c>
    </row>
    <row r="50" spans="1:23" ht="12.75">
      <c r="A50" s="53" t="s">
        <v>7</v>
      </c>
      <c r="B50" s="77" t="str">
        <f>B12</f>
        <v>Pinter Martin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40" t="s">
        <v>23</v>
      </c>
      <c r="B53" s="140"/>
      <c r="C53" s="140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5</v>
      </c>
      <c r="I53" s="62">
        <f t="shared" si="17"/>
        <v>6</v>
      </c>
      <c r="J53" s="62">
        <f t="shared" si="17"/>
        <v>3</v>
      </c>
      <c r="K53" s="62">
        <f t="shared" si="17"/>
        <v>6</v>
      </c>
      <c r="L53" s="62">
        <f t="shared" si="17"/>
        <v>4</v>
      </c>
      <c r="M53" s="62">
        <f t="shared" si="17"/>
        <v>5</v>
      </c>
      <c r="N53" s="62">
        <f t="shared" si="17"/>
        <v>3</v>
      </c>
      <c r="O53" s="62">
        <f t="shared" si="17"/>
        <v>4</v>
      </c>
      <c r="P53" s="62">
        <f t="shared" si="17"/>
        <v>4</v>
      </c>
      <c r="Q53" s="62">
        <f t="shared" si="17"/>
        <v>5</v>
      </c>
      <c r="R53" s="62">
        <f t="shared" si="17"/>
        <v>6</v>
      </c>
      <c r="S53" s="62">
        <f t="shared" si="17"/>
        <v>3</v>
      </c>
      <c r="T53" s="62">
        <f t="shared" si="17"/>
        <v>5</v>
      </c>
      <c r="U53" s="62">
        <f t="shared" si="17"/>
        <v>4</v>
      </c>
      <c r="V53" s="62">
        <f t="shared" si="17"/>
        <v>2</v>
      </c>
      <c r="W53" s="60">
        <f t="shared" si="16"/>
        <v>77</v>
      </c>
    </row>
    <row r="56" spans="1:23" ht="13.5" thickBot="1">
      <c r="A56" s="138" t="s">
        <v>18</v>
      </c>
      <c r="B56" s="138"/>
      <c r="C56" s="139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8"/>
      <c r="B57" s="138"/>
      <c r="C57" s="139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Basler Lukáš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8" t="s">
        <v>23</v>
      </c>
      <c r="B63" s="138"/>
      <c r="C63" s="138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5" ht="13.5" thickBot="1">
      <c r="AE65" s="5" t="s">
        <v>7</v>
      </c>
    </row>
    <row r="66" spans="1:23" ht="13.5" thickBot="1">
      <c r="A66" s="138" t="s">
        <v>18</v>
      </c>
      <c r="B66" s="138"/>
      <c r="C66" s="139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8"/>
      <c r="B67" s="138"/>
      <c r="C67" s="139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4</v>
      </c>
      <c r="F68" s="36">
        <v>4</v>
      </c>
      <c r="G68" s="36">
        <v>5</v>
      </c>
      <c r="H68" s="36">
        <v>5</v>
      </c>
      <c r="I68" s="36">
        <v>6</v>
      </c>
      <c r="J68" s="36">
        <v>3</v>
      </c>
      <c r="K68" s="36">
        <v>11</v>
      </c>
      <c r="L68" s="36">
        <v>4</v>
      </c>
      <c r="M68" s="36">
        <v>4</v>
      </c>
      <c r="N68" s="36">
        <v>4</v>
      </c>
      <c r="O68" s="36">
        <v>5</v>
      </c>
      <c r="P68" s="36">
        <v>5</v>
      </c>
      <c r="Q68" s="36">
        <v>6</v>
      </c>
      <c r="R68" s="36">
        <v>4</v>
      </c>
      <c r="S68" s="36">
        <v>4</v>
      </c>
      <c r="T68" s="36">
        <v>6</v>
      </c>
      <c r="U68" s="36">
        <v>5</v>
      </c>
      <c r="V68" s="36">
        <v>4</v>
      </c>
      <c r="W68" s="56">
        <f aca="true" t="shared" si="20" ref="W68:W73">SUM(E68:V68)</f>
        <v>89</v>
      </c>
    </row>
    <row r="69" spans="1:28" ht="12.75">
      <c r="A69" s="53"/>
      <c r="B69" s="53"/>
      <c r="C69" s="54">
        <v>2</v>
      </c>
      <c r="D69" s="55"/>
      <c r="E69" s="36">
        <v>5</v>
      </c>
      <c r="F69" s="36">
        <v>4</v>
      </c>
      <c r="G69" s="36">
        <v>8</v>
      </c>
      <c r="H69" s="36">
        <v>6</v>
      </c>
      <c r="I69" s="36">
        <v>11</v>
      </c>
      <c r="J69" s="36">
        <v>3</v>
      </c>
      <c r="K69" s="36">
        <v>6</v>
      </c>
      <c r="L69" s="36">
        <v>6</v>
      </c>
      <c r="M69" s="36">
        <v>2</v>
      </c>
      <c r="N69" s="36">
        <v>4</v>
      </c>
      <c r="O69" s="36">
        <v>6</v>
      </c>
      <c r="P69" s="36">
        <v>4</v>
      </c>
      <c r="Q69" s="36">
        <v>7</v>
      </c>
      <c r="R69" s="36">
        <v>4</v>
      </c>
      <c r="S69" s="36">
        <v>4</v>
      </c>
      <c r="T69" s="36">
        <v>5</v>
      </c>
      <c r="U69" s="36">
        <v>7</v>
      </c>
      <c r="V69" s="36">
        <v>3</v>
      </c>
      <c r="W69" s="56">
        <f t="shared" si="20"/>
        <v>95</v>
      </c>
      <c r="AB69" s="5" t="s">
        <v>7</v>
      </c>
    </row>
    <row r="70" spans="1:23" ht="12.75">
      <c r="A70" s="53" t="s">
        <v>7</v>
      </c>
      <c r="B70" s="77" t="str">
        <f>B18</f>
        <v>Kosztolányiová Tatiana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8" t="s">
        <v>23</v>
      </c>
      <c r="B73" s="138"/>
      <c r="C73" s="138"/>
      <c r="D73" s="58"/>
      <c r="E73" s="59">
        <f>MIN(E68:E72)</f>
        <v>4</v>
      </c>
      <c r="F73" s="59">
        <f aca="true" t="shared" si="21" ref="F73:V73">MIN(F68:F72)</f>
        <v>4</v>
      </c>
      <c r="G73" s="59">
        <f t="shared" si="21"/>
        <v>5</v>
      </c>
      <c r="H73" s="59">
        <f t="shared" si="21"/>
        <v>5</v>
      </c>
      <c r="I73" s="59">
        <f t="shared" si="21"/>
        <v>6</v>
      </c>
      <c r="J73" s="59">
        <f t="shared" si="21"/>
        <v>3</v>
      </c>
      <c r="K73" s="59">
        <f t="shared" si="21"/>
        <v>6</v>
      </c>
      <c r="L73" s="59">
        <f t="shared" si="21"/>
        <v>4</v>
      </c>
      <c r="M73" s="59">
        <f t="shared" si="21"/>
        <v>2</v>
      </c>
      <c r="N73" s="59">
        <f t="shared" si="21"/>
        <v>4</v>
      </c>
      <c r="O73" s="59">
        <f t="shared" si="21"/>
        <v>5</v>
      </c>
      <c r="P73" s="59">
        <f t="shared" si="21"/>
        <v>4</v>
      </c>
      <c r="Q73" s="59">
        <f t="shared" si="21"/>
        <v>6</v>
      </c>
      <c r="R73" s="59">
        <f t="shared" si="21"/>
        <v>4</v>
      </c>
      <c r="S73" s="59">
        <f t="shared" si="21"/>
        <v>4</v>
      </c>
      <c r="T73" s="59">
        <f t="shared" si="21"/>
        <v>5</v>
      </c>
      <c r="U73" s="59">
        <f t="shared" si="21"/>
        <v>5</v>
      </c>
      <c r="V73" s="59">
        <f t="shared" si="21"/>
        <v>3</v>
      </c>
      <c r="W73" s="60">
        <f t="shared" si="20"/>
        <v>79</v>
      </c>
      <c r="AH73" s="5" t="s">
        <v>7</v>
      </c>
    </row>
    <row r="76" spans="1:23" ht="13.5" thickBot="1">
      <c r="A76" s="138" t="s">
        <v>18</v>
      </c>
      <c r="B76" s="138"/>
      <c r="C76" s="139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8"/>
      <c r="B77" s="138"/>
      <c r="C77" s="139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Zavadil Lukáš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8" t="s">
        <v>23</v>
      </c>
      <c r="B83" s="138"/>
      <c r="C83" s="138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2" t="s">
        <v>24</v>
      </c>
      <c r="B88" s="133" t="s">
        <v>25</v>
      </c>
      <c r="C88" s="133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2"/>
      <c r="B89" s="133"/>
      <c r="C89" s="133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4" t="str">
        <f>B30</f>
        <v>Kosztolányi Anton</v>
      </c>
      <c r="C90" s="134"/>
      <c r="D90" s="135" t="s">
        <v>26</v>
      </c>
      <c r="E90" s="105">
        <f aca="true" t="shared" si="24" ref="E90:V90">E33</f>
        <v>4</v>
      </c>
      <c r="F90" s="71">
        <f t="shared" si="24"/>
        <v>4</v>
      </c>
      <c r="G90" s="71">
        <f t="shared" si="24"/>
        <v>5</v>
      </c>
      <c r="H90" s="71">
        <f t="shared" si="24"/>
        <v>4</v>
      </c>
      <c r="I90" s="71">
        <f t="shared" si="24"/>
        <v>5</v>
      </c>
      <c r="J90" s="71">
        <f t="shared" si="24"/>
        <v>2</v>
      </c>
      <c r="K90" s="71">
        <f t="shared" si="24"/>
        <v>4</v>
      </c>
      <c r="L90" s="71">
        <f t="shared" si="24"/>
        <v>4</v>
      </c>
      <c r="M90" s="71">
        <f t="shared" si="24"/>
        <v>4</v>
      </c>
      <c r="N90" s="71">
        <f t="shared" si="24"/>
        <v>4</v>
      </c>
      <c r="O90" s="71">
        <f t="shared" si="24"/>
        <v>5</v>
      </c>
      <c r="P90" s="71">
        <f t="shared" si="24"/>
        <v>4</v>
      </c>
      <c r="Q90" s="71">
        <f t="shared" si="24"/>
        <v>5</v>
      </c>
      <c r="R90" s="71">
        <f t="shared" si="24"/>
        <v>3</v>
      </c>
      <c r="S90" s="71">
        <f t="shared" si="24"/>
        <v>4</v>
      </c>
      <c r="T90" s="71">
        <f t="shared" si="24"/>
        <v>6</v>
      </c>
      <c r="U90" s="71">
        <f t="shared" si="24"/>
        <v>6</v>
      </c>
      <c r="V90" s="106">
        <f t="shared" si="24"/>
        <v>4</v>
      </c>
      <c r="W90" s="56">
        <f aca="true" t="shared" si="25" ref="W90:W95">SUM(E90:V90)</f>
        <v>77</v>
      </c>
    </row>
    <row r="91" spans="1:23" ht="13.5" thickBot="1">
      <c r="A91" s="72">
        <v>2</v>
      </c>
      <c r="B91" s="136" t="str">
        <f>B40</f>
        <v>Varga Jozef</v>
      </c>
      <c r="C91" s="136"/>
      <c r="D91" s="135"/>
      <c r="E91" s="103">
        <f>E43</f>
        <v>7</v>
      </c>
      <c r="F91" s="65">
        <f aca="true" t="shared" si="26" ref="F91:V91">F43</f>
        <v>4</v>
      </c>
      <c r="G91" s="65">
        <f t="shared" si="26"/>
        <v>5</v>
      </c>
      <c r="H91" s="65">
        <f t="shared" si="26"/>
        <v>6</v>
      </c>
      <c r="I91" s="65">
        <f t="shared" si="26"/>
        <v>6</v>
      </c>
      <c r="J91" s="65">
        <f t="shared" si="26"/>
        <v>4</v>
      </c>
      <c r="K91" s="65">
        <f t="shared" si="26"/>
        <v>5</v>
      </c>
      <c r="L91" s="65">
        <f t="shared" si="26"/>
        <v>6</v>
      </c>
      <c r="M91" s="65">
        <f t="shared" si="26"/>
        <v>4</v>
      </c>
      <c r="N91" s="65">
        <f t="shared" si="26"/>
        <v>4</v>
      </c>
      <c r="O91" s="65">
        <f t="shared" si="26"/>
        <v>5</v>
      </c>
      <c r="P91" s="65">
        <f t="shared" si="26"/>
        <v>4</v>
      </c>
      <c r="Q91" s="65">
        <f t="shared" si="26"/>
        <v>6</v>
      </c>
      <c r="R91" s="65">
        <f t="shared" si="26"/>
        <v>6</v>
      </c>
      <c r="S91" s="65">
        <f t="shared" si="26"/>
        <v>5</v>
      </c>
      <c r="T91" s="65">
        <f t="shared" si="26"/>
        <v>5</v>
      </c>
      <c r="U91" s="65">
        <f t="shared" si="26"/>
        <v>4</v>
      </c>
      <c r="V91" s="104">
        <f t="shared" si="26"/>
        <v>3</v>
      </c>
      <c r="W91" s="56">
        <f t="shared" si="25"/>
        <v>89</v>
      </c>
    </row>
    <row r="92" spans="1:23" ht="13.5" thickBot="1">
      <c r="A92" s="72">
        <v>3</v>
      </c>
      <c r="B92" s="136" t="str">
        <f>B50</f>
        <v>Pinter Martin</v>
      </c>
      <c r="C92" s="136"/>
      <c r="D92" s="135"/>
      <c r="E92" s="103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5</v>
      </c>
      <c r="I92" s="65">
        <f t="shared" si="27"/>
        <v>6</v>
      </c>
      <c r="J92" s="65">
        <f t="shared" si="27"/>
        <v>3</v>
      </c>
      <c r="K92" s="65">
        <f t="shared" si="27"/>
        <v>6</v>
      </c>
      <c r="L92" s="65">
        <f t="shared" si="27"/>
        <v>4</v>
      </c>
      <c r="M92" s="65">
        <f t="shared" si="27"/>
        <v>5</v>
      </c>
      <c r="N92" s="65">
        <f t="shared" si="27"/>
        <v>3</v>
      </c>
      <c r="O92" s="65">
        <f t="shared" si="27"/>
        <v>4</v>
      </c>
      <c r="P92" s="65">
        <f t="shared" si="27"/>
        <v>4</v>
      </c>
      <c r="Q92" s="65">
        <f t="shared" si="27"/>
        <v>5</v>
      </c>
      <c r="R92" s="65">
        <f t="shared" si="27"/>
        <v>6</v>
      </c>
      <c r="S92" s="65">
        <f t="shared" si="27"/>
        <v>3</v>
      </c>
      <c r="T92" s="65">
        <f t="shared" si="27"/>
        <v>5</v>
      </c>
      <c r="U92" s="65">
        <f t="shared" si="27"/>
        <v>4</v>
      </c>
      <c r="V92" s="104">
        <f t="shared" si="27"/>
        <v>2</v>
      </c>
      <c r="W92" s="56">
        <f t="shared" si="25"/>
        <v>77</v>
      </c>
    </row>
    <row r="93" spans="1:23" ht="13.5" thickBot="1">
      <c r="A93" s="72">
        <v>4</v>
      </c>
      <c r="B93" s="136" t="str">
        <f>B60</f>
        <v>Basler Lukáš</v>
      </c>
      <c r="C93" s="136"/>
      <c r="D93" s="135"/>
      <c r="E93" s="103">
        <f>E63</f>
        <v>0</v>
      </c>
      <c r="F93" s="65">
        <f aca="true" t="shared" si="28" ref="F93:V93">F63</f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104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36" t="str">
        <f>B70</f>
        <v>Kosztolányiová Tatiana</v>
      </c>
      <c r="C94" s="136"/>
      <c r="D94" s="135"/>
      <c r="E94" s="103">
        <f>E73</f>
        <v>4</v>
      </c>
      <c r="F94" s="65">
        <f aca="true" t="shared" si="29" ref="F94:V94">F73</f>
        <v>4</v>
      </c>
      <c r="G94" s="65">
        <f t="shared" si="29"/>
        <v>5</v>
      </c>
      <c r="H94" s="65">
        <f t="shared" si="29"/>
        <v>5</v>
      </c>
      <c r="I94" s="65">
        <f t="shared" si="29"/>
        <v>6</v>
      </c>
      <c r="J94" s="65">
        <f t="shared" si="29"/>
        <v>3</v>
      </c>
      <c r="K94" s="65">
        <f t="shared" si="29"/>
        <v>6</v>
      </c>
      <c r="L94" s="65">
        <f t="shared" si="29"/>
        <v>4</v>
      </c>
      <c r="M94" s="65">
        <f t="shared" si="29"/>
        <v>2</v>
      </c>
      <c r="N94" s="65">
        <f t="shared" si="29"/>
        <v>4</v>
      </c>
      <c r="O94" s="65">
        <f t="shared" si="29"/>
        <v>5</v>
      </c>
      <c r="P94" s="65">
        <f t="shared" si="29"/>
        <v>4</v>
      </c>
      <c r="Q94" s="65">
        <f t="shared" si="29"/>
        <v>6</v>
      </c>
      <c r="R94" s="65">
        <f t="shared" si="29"/>
        <v>4</v>
      </c>
      <c r="S94" s="65">
        <f t="shared" si="29"/>
        <v>4</v>
      </c>
      <c r="T94" s="65">
        <f t="shared" si="29"/>
        <v>5</v>
      </c>
      <c r="U94" s="65">
        <f t="shared" si="29"/>
        <v>5</v>
      </c>
      <c r="V94" s="104">
        <f t="shared" si="29"/>
        <v>3</v>
      </c>
      <c r="W94" s="56">
        <f t="shared" si="25"/>
        <v>79</v>
      </c>
    </row>
    <row r="95" spans="1:23" ht="13.5" thickBot="1">
      <c r="A95" s="73">
        <v>6</v>
      </c>
      <c r="B95" s="137" t="str">
        <f>B80</f>
        <v>Zavadil Lukáš</v>
      </c>
      <c r="C95" s="137"/>
      <c r="D95" s="135"/>
      <c r="E95" s="107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8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83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54</v>
      </c>
      <c r="C6" s="29">
        <v>12.9</v>
      </c>
      <c r="D6" s="30">
        <f>IF(C6="ZK",$X$3,ROUND(SUM(C6*$A$2/$C$2-($W$2-$B$2)),0))</f>
        <v>12</v>
      </c>
      <c r="E6" s="30">
        <f>IF(E7="s",0,IF(E8-E7+E$2&lt;0,0,E8-E7+E$2))</f>
        <v>0</v>
      </c>
      <c r="F6" s="30">
        <f aca="true" t="shared" si="0" ref="F6:V6">IF(F$7="s",0,IF(F8-F7+F$2&lt;0,0,F8-F7+F$2))</f>
        <v>3</v>
      </c>
      <c r="G6" s="30">
        <f t="shared" si="0"/>
        <v>1</v>
      </c>
      <c r="H6" s="30">
        <f t="shared" si="0"/>
        <v>1</v>
      </c>
      <c r="I6" s="30">
        <f t="shared" si="0"/>
        <v>0</v>
      </c>
      <c r="J6" s="30">
        <f t="shared" si="0"/>
        <v>2</v>
      </c>
      <c r="K6" s="30">
        <f t="shared" si="0"/>
        <v>2</v>
      </c>
      <c r="L6" s="30">
        <f t="shared" si="0"/>
        <v>1</v>
      </c>
      <c r="M6" s="30">
        <f t="shared" si="0"/>
        <v>2</v>
      </c>
      <c r="N6" s="30">
        <f t="shared" si="0"/>
        <v>2</v>
      </c>
      <c r="O6" s="30">
        <f t="shared" si="0"/>
        <v>2</v>
      </c>
      <c r="P6" s="30">
        <f t="shared" si="0"/>
        <v>1</v>
      </c>
      <c r="Q6" s="30">
        <f t="shared" si="0"/>
        <v>3</v>
      </c>
      <c r="R6" s="30">
        <f t="shared" si="0"/>
        <v>2</v>
      </c>
      <c r="S6" s="30">
        <f t="shared" si="0"/>
        <v>0</v>
      </c>
      <c r="T6" s="30">
        <f t="shared" si="0"/>
        <v>2</v>
      </c>
      <c r="U6" s="30">
        <f t="shared" si="0"/>
        <v>2</v>
      </c>
      <c r="V6" s="30">
        <f t="shared" si="0"/>
        <v>2</v>
      </c>
      <c r="W6" s="30">
        <f>SUM(E6:V6)</f>
        <v>28</v>
      </c>
      <c r="X6" s="31">
        <f>IF(C6&gt;-50,IF(X7=TRUE,"s",SUM(E7:V7)),"z")</f>
        <v>92</v>
      </c>
      <c r="Y6" s="31">
        <f>IF(X7=TRUE,"s",SUM(N7:V7))</f>
        <v>45</v>
      </c>
      <c r="Z6" s="31">
        <f>IF(X7=TRUE,"s",SUM(Q7:W7))</f>
        <v>31</v>
      </c>
      <c r="AA6" s="31">
        <f>IF(X7=TRUE,"s",SUM(T7:V7))</f>
        <v>15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3</v>
      </c>
      <c r="G7" s="36">
        <v>7</v>
      </c>
      <c r="H7" s="36">
        <v>6</v>
      </c>
      <c r="I7" s="36">
        <v>8</v>
      </c>
      <c r="J7" s="36">
        <v>3</v>
      </c>
      <c r="K7" s="36">
        <v>5</v>
      </c>
      <c r="L7" s="36">
        <v>5</v>
      </c>
      <c r="M7" s="36">
        <v>4</v>
      </c>
      <c r="N7" s="36">
        <v>4</v>
      </c>
      <c r="O7" s="36">
        <v>4</v>
      </c>
      <c r="P7" s="36">
        <v>6</v>
      </c>
      <c r="Q7" s="36">
        <v>5</v>
      </c>
      <c r="R7" s="36">
        <v>5</v>
      </c>
      <c r="S7" s="36">
        <v>6</v>
      </c>
      <c r="T7" s="36">
        <v>6</v>
      </c>
      <c r="U7" s="36">
        <v>5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3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48</v>
      </c>
      <c r="C9" s="29">
        <v>20.4</v>
      </c>
      <c r="D9" s="30">
        <f>IF(C9="ZK",$X$3,ROUND(SUM(C9*$A$2/$C$2-($W$2-$B$2)),0))</f>
        <v>20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49</v>
      </c>
      <c r="C12" s="29">
        <v>8.8</v>
      </c>
      <c r="D12" s="30">
        <f>IF(C12="ZK",$X$3,ROUND(SUM(C12*$A$2/$C$2-($W$2-$B$2)),0))</f>
        <v>8</v>
      </c>
      <c r="E12" s="30">
        <f aca="true" t="shared" si="4" ref="E12:V12">IF(E13="s",0,IF(E14-E13+E$2&lt;0,0,E14-E13+E$2))</f>
        <v>2</v>
      </c>
      <c r="F12" s="30">
        <f t="shared" si="4"/>
        <v>3</v>
      </c>
      <c r="G12" s="30">
        <f t="shared" si="4"/>
        <v>2</v>
      </c>
      <c r="H12" s="30">
        <f t="shared" si="4"/>
        <v>3</v>
      </c>
      <c r="I12" s="30">
        <f t="shared" si="4"/>
        <v>4</v>
      </c>
      <c r="J12" s="30">
        <f t="shared" si="4"/>
        <v>2</v>
      </c>
      <c r="K12" s="30">
        <f t="shared" si="4"/>
        <v>1</v>
      </c>
      <c r="L12" s="30">
        <f t="shared" si="4"/>
        <v>2</v>
      </c>
      <c r="M12" s="30">
        <f t="shared" si="4"/>
        <v>2</v>
      </c>
      <c r="N12" s="30">
        <f t="shared" si="4"/>
        <v>3</v>
      </c>
      <c r="O12" s="30">
        <f t="shared" si="4"/>
        <v>2</v>
      </c>
      <c r="P12" s="30">
        <f t="shared" si="4"/>
        <v>3</v>
      </c>
      <c r="Q12" s="30">
        <f t="shared" si="4"/>
        <v>1</v>
      </c>
      <c r="R12" s="30">
        <f t="shared" si="4"/>
        <v>3</v>
      </c>
      <c r="S12" s="30">
        <f t="shared" si="4"/>
        <v>1</v>
      </c>
      <c r="T12" s="30">
        <f t="shared" si="4"/>
        <v>2</v>
      </c>
      <c r="U12" s="30">
        <f t="shared" si="4"/>
        <v>3</v>
      </c>
      <c r="V12" s="30">
        <f t="shared" si="4"/>
        <v>2</v>
      </c>
      <c r="W12" s="30">
        <f>SUM(E12:V12)</f>
        <v>41</v>
      </c>
      <c r="X12" s="31">
        <f>IF(C12&gt;-50,IF(X13=TRUE,"s",SUM(E13:V13)),"z")</f>
        <v>75</v>
      </c>
      <c r="Y12" s="31">
        <f>IF(X13=TRUE,"s",SUM(N13:V13))</f>
        <v>39</v>
      </c>
      <c r="Z12" s="31">
        <f>IF(X13=TRUE,"s",SUM(Q13:W13))</f>
        <v>28</v>
      </c>
      <c r="AA12" s="31">
        <f>IF(X13=TRUE,"s",SUM(T13:V13))</f>
        <v>13</v>
      </c>
      <c r="AB12" s="31">
        <f>IF(X13=TRUE,"s",SUM(V13))</f>
        <v>3</v>
      </c>
    </row>
    <row r="13" spans="1:28" ht="12.75">
      <c r="A13" s="32"/>
      <c r="B13" s="33" t="s">
        <v>7</v>
      </c>
      <c r="C13" s="34"/>
      <c r="D13" s="35"/>
      <c r="E13" s="36">
        <v>4</v>
      </c>
      <c r="F13" s="36">
        <v>3</v>
      </c>
      <c r="G13" s="36">
        <v>5</v>
      </c>
      <c r="H13" s="36">
        <v>4</v>
      </c>
      <c r="I13" s="36">
        <v>4</v>
      </c>
      <c r="J13" s="36">
        <v>3</v>
      </c>
      <c r="K13" s="36">
        <v>6</v>
      </c>
      <c r="L13" s="36">
        <v>4</v>
      </c>
      <c r="M13" s="36">
        <v>3</v>
      </c>
      <c r="N13" s="36">
        <v>3</v>
      </c>
      <c r="O13" s="36">
        <v>4</v>
      </c>
      <c r="P13" s="36">
        <v>4</v>
      </c>
      <c r="Q13" s="36">
        <v>6</v>
      </c>
      <c r="R13" s="36">
        <v>4</v>
      </c>
      <c r="S13" s="36">
        <v>5</v>
      </c>
      <c r="T13" s="36">
        <v>6</v>
      </c>
      <c r="U13" s="36">
        <v>4</v>
      </c>
      <c r="V13" s="36">
        <v>3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74</v>
      </c>
      <c r="C15" s="29">
        <v>4.6</v>
      </c>
      <c r="D15" s="30">
        <f>IF(C15="ZK",$X$3,ROUND(SUM(C15*$A$2/$C$2-($W$2-$B$2)),0))</f>
        <v>3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2</v>
      </c>
      <c r="G17" s="43">
        <f t="shared" si="7"/>
        <v>2</v>
      </c>
      <c r="H17" s="43">
        <f t="shared" si="7"/>
        <v>3</v>
      </c>
      <c r="I17" s="43">
        <f t="shared" si="7"/>
        <v>2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2</v>
      </c>
      <c r="S17" s="43">
        <f t="shared" si="7"/>
        <v>2</v>
      </c>
      <c r="T17" s="43">
        <f t="shared" si="7"/>
        <v>2</v>
      </c>
      <c r="U17" s="43">
        <f t="shared" si="7"/>
        <v>3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122</v>
      </c>
      <c r="C18" s="29">
        <v>6.4</v>
      </c>
      <c r="D18" s="30">
        <f>IF(C18="ZK",$X$3,ROUND(SUM(C18*$A$2/$C$2-($W$2-$B$2)),0))</f>
        <v>5</v>
      </c>
      <c r="E18" s="30">
        <f aca="true" t="shared" si="8" ref="E18:V18">IF(E19="s",0,IF(E20-E19+E$2&lt;0,0,E20-E19+E$2))</f>
        <v>2</v>
      </c>
      <c r="F18" s="30">
        <f t="shared" si="8"/>
        <v>3</v>
      </c>
      <c r="G18" s="30">
        <f t="shared" si="8"/>
        <v>2</v>
      </c>
      <c r="H18" s="30">
        <f t="shared" si="8"/>
        <v>3</v>
      </c>
      <c r="I18" s="30">
        <f t="shared" si="8"/>
        <v>2</v>
      </c>
      <c r="J18" s="30">
        <f t="shared" si="8"/>
        <v>2</v>
      </c>
      <c r="K18" s="30">
        <f t="shared" si="8"/>
        <v>2</v>
      </c>
      <c r="L18" s="30">
        <f t="shared" si="8"/>
        <v>1</v>
      </c>
      <c r="M18" s="30">
        <f t="shared" si="8"/>
        <v>1</v>
      </c>
      <c r="N18" s="30">
        <f t="shared" si="8"/>
        <v>2</v>
      </c>
      <c r="O18" s="30">
        <f t="shared" si="8"/>
        <v>2</v>
      </c>
      <c r="P18" s="30">
        <f t="shared" si="8"/>
        <v>1</v>
      </c>
      <c r="Q18" s="30">
        <f t="shared" si="8"/>
        <v>0</v>
      </c>
      <c r="R18" s="30">
        <f t="shared" si="8"/>
        <v>2</v>
      </c>
      <c r="S18" s="30">
        <f t="shared" si="8"/>
        <v>2</v>
      </c>
      <c r="T18" s="30">
        <f t="shared" si="8"/>
        <v>2</v>
      </c>
      <c r="U18" s="30">
        <f t="shared" si="8"/>
        <v>0</v>
      </c>
      <c r="V18" s="30">
        <f t="shared" si="8"/>
        <v>0</v>
      </c>
      <c r="W18" s="30">
        <f>SUM(E18:V18)</f>
        <v>29</v>
      </c>
      <c r="X18" s="31">
        <f>IF(C18&gt;-50,IF(X19=TRUE,"s",SUM(E19:V19)),"z")</f>
        <v>85</v>
      </c>
      <c r="Y18" s="31">
        <f>IF(X19=TRUE,"s",SUM(N19:V19))</f>
        <v>47</v>
      </c>
      <c r="Z18" s="31">
        <f>IF(X19=TRUE,"s",SUM(Q19:W19))</f>
        <v>34</v>
      </c>
      <c r="AA18" s="31">
        <f>IF(X19=TRUE,"s",SUM(T19:V19))</f>
        <v>18</v>
      </c>
      <c r="AB18" s="31">
        <f>IF(X19=TRUE,"s",SUM(V19))</f>
        <v>5</v>
      </c>
    </row>
    <row r="19" spans="1:28" ht="12.75">
      <c r="A19" s="32"/>
      <c r="B19" s="33" t="s">
        <v>7</v>
      </c>
      <c r="C19" s="34"/>
      <c r="D19" s="35"/>
      <c r="E19" s="36">
        <v>4</v>
      </c>
      <c r="F19" s="36">
        <v>3</v>
      </c>
      <c r="G19" s="36">
        <v>5</v>
      </c>
      <c r="H19" s="36">
        <v>4</v>
      </c>
      <c r="I19" s="36">
        <v>5</v>
      </c>
      <c r="J19" s="36">
        <v>3</v>
      </c>
      <c r="K19" s="36">
        <v>5</v>
      </c>
      <c r="L19" s="36">
        <v>5</v>
      </c>
      <c r="M19" s="36">
        <v>4</v>
      </c>
      <c r="N19" s="36">
        <v>4</v>
      </c>
      <c r="O19" s="36">
        <v>4</v>
      </c>
      <c r="P19" s="36">
        <v>5</v>
      </c>
      <c r="Q19" s="36">
        <v>7</v>
      </c>
      <c r="R19" s="36">
        <v>5</v>
      </c>
      <c r="S19" s="36">
        <v>4</v>
      </c>
      <c r="T19" s="36">
        <v>5</v>
      </c>
      <c r="U19" s="36">
        <v>8</v>
      </c>
      <c r="V19" s="36">
        <v>5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3</v>
      </c>
      <c r="I20" s="43">
        <f t="shared" si="9"/>
        <v>2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2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2</v>
      </c>
      <c r="U20" s="43">
        <f t="shared" si="9"/>
        <v>3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50</v>
      </c>
      <c r="C21" s="29">
        <v>4.6</v>
      </c>
      <c r="D21" s="30">
        <f>IF(C21="ZK",$X$3,ROUND(SUM(C21*$A$2/$C$2-($W$2-$B$2)),0))</f>
        <v>3</v>
      </c>
      <c r="E21" s="30">
        <f aca="true" t="shared" si="10" ref="E21:V21">IF(E22="s",0,IF(E23-E22+E$2&lt;0,0,E23-E22+E$2))</f>
        <v>1</v>
      </c>
      <c r="F21" s="30">
        <f t="shared" si="10"/>
        <v>1</v>
      </c>
      <c r="G21" s="30">
        <f t="shared" si="10"/>
        <v>2</v>
      </c>
      <c r="H21" s="30">
        <f t="shared" si="10"/>
        <v>3</v>
      </c>
      <c r="I21" s="30">
        <f t="shared" si="10"/>
        <v>2</v>
      </c>
      <c r="J21" s="30">
        <f t="shared" si="10"/>
        <v>0</v>
      </c>
      <c r="K21" s="30">
        <f t="shared" si="10"/>
        <v>2</v>
      </c>
      <c r="L21" s="30">
        <f t="shared" si="10"/>
        <v>2</v>
      </c>
      <c r="M21" s="30">
        <f t="shared" si="10"/>
        <v>0</v>
      </c>
      <c r="N21" s="30">
        <f t="shared" si="10"/>
        <v>3</v>
      </c>
      <c r="O21" s="30">
        <f t="shared" si="10"/>
        <v>1</v>
      </c>
      <c r="P21" s="30">
        <f t="shared" si="10"/>
        <v>1</v>
      </c>
      <c r="Q21" s="30">
        <f t="shared" si="10"/>
        <v>1</v>
      </c>
      <c r="R21" s="30">
        <f t="shared" si="10"/>
        <v>2</v>
      </c>
      <c r="S21" s="30">
        <f t="shared" si="10"/>
        <v>2</v>
      </c>
      <c r="T21" s="30">
        <f t="shared" si="10"/>
        <v>2</v>
      </c>
      <c r="U21" s="30">
        <f t="shared" si="10"/>
        <v>1</v>
      </c>
      <c r="V21" s="30">
        <f t="shared" si="10"/>
        <v>2</v>
      </c>
      <c r="W21" s="30">
        <f>SUM(E21:V21)</f>
        <v>28</v>
      </c>
      <c r="X21" s="31">
        <f>IF(C21&gt;-50,IF(X22=TRUE,"s",SUM(E22:V22)),"z")</f>
        <v>84</v>
      </c>
      <c r="Y21" s="31">
        <f>IF(X22=TRUE,"s",SUM(N22:V22))</f>
        <v>41</v>
      </c>
      <c r="Z21" s="31">
        <f>IF(X22=TRUE,"s",SUM(Q22:W22))</f>
        <v>28</v>
      </c>
      <c r="AA21" s="31">
        <f>IF(X22=TRUE,"s",SUM(T22:V22))</f>
        <v>14</v>
      </c>
      <c r="AB21" s="31">
        <f>IF(X22=TRUE,"s",SUM(V22))</f>
        <v>3</v>
      </c>
    </row>
    <row r="22" spans="1:28" ht="12.75">
      <c r="A22" s="32"/>
      <c r="B22" s="33" t="s">
        <v>7</v>
      </c>
      <c r="C22" s="34"/>
      <c r="D22" s="35"/>
      <c r="E22" s="36">
        <v>5</v>
      </c>
      <c r="F22" s="36">
        <v>4</v>
      </c>
      <c r="G22" s="36">
        <v>5</v>
      </c>
      <c r="H22" s="36">
        <v>4</v>
      </c>
      <c r="I22" s="36">
        <v>5</v>
      </c>
      <c r="J22" s="36">
        <v>6</v>
      </c>
      <c r="K22" s="36">
        <v>5</v>
      </c>
      <c r="L22" s="36">
        <v>4</v>
      </c>
      <c r="M22" s="36">
        <v>5</v>
      </c>
      <c r="N22" s="36">
        <v>3</v>
      </c>
      <c r="O22" s="36">
        <v>5</v>
      </c>
      <c r="P22" s="36">
        <v>5</v>
      </c>
      <c r="Q22" s="36">
        <v>6</v>
      </c>
      <c r="R22" s="36">
        <v>4</v>
      </c>
      <c r="S22" s="36">
        <v>4</v>
      </c>
      <c r="T22" s="36">
        <v>5</v>
      </c>
      <c r="U22" s="36">
        <v>6</v>
      </c>
      <c r="V22" s="36">
        <v>3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2</v>
      </c>
      <c r="G23" s="43">
        <f t="shared" si="11"/>
        <v>2</v>
      </c>
      <c r="H23" s="43">
        <f t="shared" si="11"/>
        <v>3</v>
      </c>
      <c r="I23" s="43">
        <f t="shared" si="11"/>
        <v>2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2</v>
      </c>
      <c r="Q23" s="43">
        <f t="shared" si="11"/>
        <v>2</v>
      </c>
      <c r="R23" s="43">
        <f t="shared" si="11"/>
        <v>2</v>
      </c>
      <c r="S23" s="43">
        <f t="shared" si="11"/>
        <v>2</v>
      </c>
      <c r="T23" s="43">
        <f t="shared" si="11"/>
        <v>2</v>
      </c>
      <c r="U23" s="43">
        <f t="shared" si="11"/>
        <v>3</v>
      </c>
      <c r="V23" s="44">
        <f t="shared" si="11"/>
        <v>2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8" t="s">
        <v>18</v>
      </c>
      <c r="B26" s="138"/>
      <c r="C26" s="139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8"/>
      <c r="B27" s="138"/>
      <c r="C27" s="139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6</v>
      </c>
      <c r="F28" s="36">
        <v>4</v>
      </c>
      <c r="G28" s="36">
        <v>5</v>
      </c>
      <c r="H28" s="36">
        <v>6</v>
      </c>
      <c r="I28" s="36">
        <v>6</v>
      </c>
      <c r="J28" s="36">
        <v>4</v>
      </c>
      <c r="K28" s="36">
        <v>7</v>
      </c>
      <c r="L28" s="36">
        <v>5</v>
      </c>
      <c r="M28" s="36">
        <v>3</v>
      </c>
      <c r="N28" s="36">
        <v>5</v>
      </c>
      <c r="O28" s="36">
        <v>9</v>
      </c>
      <c r="P28" s="36">
        <v>5</v>
      </c>
      <c r="Q28" s="36">
        <v>8</v>
      </c>
      <c r="R28" s="36">
        <v>6</v>
      </c>
      <c r="S28" s="36">
        <v>4</v>
      </c>
      <c r="T28" s="36">
        <v>6</v>
      </c>
      <c r="U28" s="36">
        <v>7</v>
      </c>
      <c r="V28" s="36">
        <v>3</v>
      </c>
      <c r="W28" s="56">
        <f aca="true" t="shared" si="12" ref="W28:W33">SUM(E28:V28)</f>
        <v>99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3</v>
      </c>
      <c r="G29" s="36">
        <v>7</v>
      </c>
      <c r="H29" s="36">
        <v>6</v>
      </c>
      <c r="I29" s="36">
        <v>8</v>
      </c>
      <c r="J29" s="36">
        <v>3</v>
      </c>
      <c r="K29" s="36">
        <v>5</v>
      </c>
      <c r="L29" s="36">
        <v>5</v>
      </c>
      <c r="M29" s="36">
        <v>4</v>
      </c>
      <c r="N29" s="36">
        <v>4</v>
      </c>
      <c r="O29" s="36">
        <v>4</v>
      </c>
      <c r="P29" s="36">
        <v>6</v>
      </c>
      <c r="Q29" s="36">
        <v>5</v>
      </c>
      <c r="R29" s="36">
        <v>5</v>
      </c>
      <c r="S29" s="36">
        <v>6</v>
      </c>
      <c r="T29" s="36">
        <v>6</v>
      </c>
      <c r="U29" s="36">
        <v>5</v>
      </c>
      <c r="V29" s="36">
        <v>4</v>
      </c>
      <c r="W29" s="56">
        <f t="shared" si="12"/>
        <v>92</v>
      </c>
    </row>
    <row r="30" spans="1:23" ht="12.75">
      <c r="A30" s="53" t="s">
        <v>7</v>
      </c>
      <c r="B30" s="77" t="str">
        <f>B6</f>
        <v>Pečo Ján I.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8" t="s">
        <v>23</v>
      </c>
      <c r="B33" s="138"/>
      <c r="C33" s="138"/>
      <c r="D33" s="58"/>
      <c r="E33" s="62">
        <f aca="true" t="shared" si="13" ref="E33:V33">MIN(E28:E32)</f>
        <v>6</v>
      </c>
      <c r="F33" s="62">
        <f t="shared" si="13"/>
        <v>3</v>
      </c>
      <c r="G33" s="62">
        <f t="shared" si="13"/>
        <v>5</v>
      </c>
      <c r="H33" s="62">
        <f t="shared" si="13"/>
        <v>6</v>
      </c>
      <c r="I33" s="62">
        <f t="shared" si="13"/>
        <v>6</v>
      </c>
      <c r="J33" s="62">
        <f t="shared" si="13"/>
        <v>3</v>
      </c>
      <c r="K33" s="62">
        <f t="shared" si="13"/>
        <v>5</v>
      </c>
      <c r="L33" s="62">
        <f t="shared" si="13"/>
        <v>5</v>
      </c>
      <c r="M33" s="62">
        <f t="shared" si="13"/>
        <v>3</v>
      </c>
      <c r="N33" s="62">
        <f t="shared" si="13"/>
        <v>4</v>
      </c>
      <c r="O33" s="62">
        <f t="shared" si="13"/>
        <v>4</v>
      </c>
      <c r="P33" s="62">
        <f t="shared" si="13"/>
        <v>5</v>
      </c>
      <c r="Q33" s="62">
        <f t="shared" si="13"/>
        <v>5</v>
      </c>
      <c r="R33" s="62">
        <f t="shared" si="13"/>
        <v>5</v>
      </c>
      <c r="S33" s="62">
        <f t="shared" si="13"/>
        <v>4</v>
      </c>
      <c r="T33" s="62">
        <f t="shared" si="13"/>
        <v>6</v>
      </c>
      <c r="U33" s="62">
        <f t="shared" si="13"/>
        <v>5</v>
      </c>
      <c r="V33" s="62">
        <f t="shared" si="13"/>
        <v>3</v>
      </c>
      <c r="W33" s="60">
        <f t="shared" si="12"/>
        <v>83</v>
      </c>
    </row>
    <row r="36" spans="1:23" ht="13.5" thickBot="1">
      <c r="A36" s="138" t="s">
        <v>18</v>
      </c>
      <c r="B36" s="138"/>
      <c r="C36" s="139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8"/>
      <c r="B37" s="138"/>
      <c r="C37" s="139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Glatz Andrej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40" t="s">
        <v>23</v>
      </c>
      <c r="B43" s="140"/>
      <c r="C43" s="140"/>
      <c r="D43" s="61"/>
      <c r="E43" s="62">
        <f aca="true" t="shared" si="15" ref="E43:V43">MIN(E38:E42)</f>
        <v>0</v>
      </c>
      <c r="F43" s="62">
        <f t="shared" si="15"/>
        <v>0</v>
      </c>
      <c r="G43" s="62">
        <f t="shared" si="15"/>
        <v>0</v>
      </c>
      <c r="H43" s="62">
        <f t="shared" si="15"/>
        <v>0</v>
      </c>
      <c r="I43" s="62">
        <f t="shared" si="15"/>
        <v>0</v>
      </c>
      <c r="J43" s="62">
        <f t="shared" si="15"/>
        <v>0</v>
      </c>
      <c r="K43" s="62">
        <f t="shared" si="15"/>
        <v>0</v>
      </c>
      <c r="L43" s="62">
        <f t="shared" si="15"/>
        <v>0</v>
      </c>
      <c r="M43" s="62">
        <f t="shared" si="15"/>
        <v>0</v>
      </c>
      <c r="N43" s="62">
        <f t="shared" si="15"/>
        <v>0</v>
      </c>
      <c r="O43" s="62">
        <f t="shared" si="15"/>
        <v>0</v>
      </c>
      <c r="P43" s="62">
        <f t="shared" si="15"/>
        <v>0</v>
      </c>
      <c r="Q43" s="62">
        <f t="shared" si="15"/>
        <v>0</v>
      </c>
      <c r="R43" s="62">
        <f t="shared" si="15"/>
        <v>0</v>
      </c>
      <c r="S43" s="62">
        <f t="shared" si="15"/>
        <v>0</v>
      </c>
      <c r="T43" s="62">
        <f t="shared" si="15"/>
        <v>0</v>
      </c>
      <c r="U43" s="62">
        <f t="shared" si="15"/>
        <v>0</v>
      </c>
      <c r="V43" s="62">
        <f t="shared" si="15"/>
        <v>0</v>
      </c>
      <c r="W43" s="60">
        <f t="shared" si="14"/>
        <v>0</v>
      </c>
    </row>
    <row r="46" spans="1:23" ht="13.5" thickBot="1">
      <c r="A46" s="138" t="s">
        <v>18</v>
      </c>
      <c r="B46" s="138"/>
      <c r="C46" s="139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8"/>
      <c r="B47" s="138"/>
      <c r="C47" s="139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5</v>
      </c>
      <c r="G48" s="36">
        <v>7</v>
      </c>
      <c r="H48" s="36">
        <v>4</v>
      </c>
      <c r="I48" s="36">
        <v>5</v>
      </c>
      <c r="J48" s="36">
        <v>4</v>
      </c>
      <c r="K48" s="36">
        <v>5</v>
      </c>
      <c r="L48" s="36">
        <v>5</v>
      </c>
      <c r="M48" s="36">
        <v>3</v>
      </c>
      <c r="N48" s="36">
        <v>5</v>
      </c>
      <c r="O48" s="36">
        <v>4</v>
      </c>
      <c r="P48" s="36">
        <v>5</v>
      </c>
      <c r="Q48" s="36">
        <v>6</v>
      </c>
      <c r="R48" s="36">
        <v>5</v>
      </c>
      <c r="S48" s="36">
        <v>5</v>
      </c>
      <c r="T48" s="36">
        <v>6</v>
      </c>
      <c r="U48" s="36">
        <v>9</v>
      </c>
      <c r="V48" s="36">
        <v>4</v>
      </c>
      <c r="W48" s="56">
        <f aca="true" t="shared" si="16" ref="W48:W53">SUM(E48:V48)</f>
        <v>92</v>
      </c>
    </row>
    <row r="49" spans="1:23" ht="12.75">
      <c r="A49" s="53"/>
      <c r="B49" s="53"/>
      <c r="C49" s="54">
        <v>2</v>
      </c>
      <c r="D49" s="55"/>
      <c r="E49" s="36">
        <v>4</v>
      </c>
      <c r="F49" s="36">
        <v>3</v>
      </c>
      <c r="G49" s="36">
        <v>5</v>
      </c>
      <c r="H49" s="36">
        <v>4</v>
      </c>
      <c r="I49" s="36">
        <v>4</v>
      </c>
      <c r="J49" s="36">
        <v>3</v>
      </c>
      <c r="K49" s="36">
        <v>6</v>
      </c>
      <c r="L49" s="36">
        <v>4</v>
      </c>
      <c r="M49" s="36">
        <v>3</v>
      </c>
      <c r="N49" s="36">
        <v>3</v>
      </c>
      <c r="O49" s="36">
        <v>4</v>
      </c>
      <c r="P49" s="36">
        <v>4</v>
      </c>
      <c r="Q49" s="36">
        <v>6</v>
      </c>
      <c r="R49" s="36">
        <v>4</v>
      </c>
      <c r="S49" s="36">
        <v>5</v>
      </c>
      <c r="T49" s="36">
        <v>6</v>
      </c>
      <c r="U49" s="36">
        <v>4</v>
      </c>
      <c r="V49" s="36">
        <v>3</v>
      </c>
      <c r="W49" s="56">
        <f t="shared" si="16"/>
        <v>75</v>
      </c>
    </row>
    <row r="50" spans="1:23" ht="12.75">
      <c r="A50" s="53" t="s">
        <v>7</v>
      </c>
      <c r="B50" s="77" t="str">
        <f>B12</f>
        <v>Šindelár Peter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40" t="s">
        <v>23</v>
      </c>
      <c r="B53" s="140"/>
      <c r="C53" s="140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4</v>
      </c>
      <c r="J53" s="62">
        <f t="shared" si="17"/>
        <v>3</v>
      </c>
      <c r="K53" s="62">
        <f t="shared" si="17"/>
        <v>5</v>
      </c>
      <c r="L53" s="62">
        <f t="shared" si="17"/>
        <v>4</v>
      </c>
      <c r="M53" s="62">
        <f t="shared" si="17"/>
        <v>3</v>
      </c>
      <c r="N53" s="62">
        <f t="shared" si="17"/>
        <v>3</v>
      </c>
      <c r="O53" s="62">
        <f t="shared" si="17"/>
        <v>4</v>
      </c>
      <c r="P53" s="62">
        <f t="shared" si="17"/>
        <v>4</v>
      </c>
      <c r="Q53" s="62">
        <f t="shared" si="17"/>
        <v>6</v>
      </c>
      <c r="R53" s="62">
        <f t="shared" si="17"/>
        <v>4</v>
      </c>
      <c r="S53" s="62">
        <f t="shared" si="17"/>
        <v>5</v>
      </c>
      <c r="T53" s="62">
        <f t="shared" si="17"/>
        <v>6</v>
      </c>
      <c r="U53" s="62">
        <f t="shared" si="17"/>
        <v>4</v>
      </c>
      <c r="V53" s="62">
        <f t="shared" si="17"/>
        <v>3</v>
      </c>
      <c r="W53" s="60">
        <f t="shared" si="16"/>
        <v>74</v>
      </c>
    </row>
    <row r="56" spans="1:23" ht="13.5" thickBot="1">
      <c r="A56" s="138" t="s">
        <v>18</v>
      </c>
      <c r="B56" s="138"/>
      <c r="C56" s="139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8"/>
      <c r="B57" s="138"/>
      <c r="C57" s="139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5</v>
      </c>
      <c r="F58" s="36">
        <v>5</v>
      </c>
      <c r="G58" s="36">
        <v>7</v>
      </c>
      <c r="H58" s="36">
        <v>4</v>
      </c>
      <c r="I58" s="36">
        <v>11</v>
      </c>
      <c r="J58" s="36">
        <v>11</v>
      </c>
      <c r="K58" s="36">
        <v>4</v>
      </c>
      <c r="L58" s="36">
        <v>6</v>
      </c>
      <c r="M58" s="36">
        <v>3</v>
      </c>
      <c r="N58" s="36">
        <v>4</v>
      </c>
      <c r="O58" s="36">
        <v>4</v>
      </c>
      <c r="P58" s="36">
        <v>3</v>
      </c>
      <c r="Q58" s="36">
        <v>6</v>
      </c>
      <c r="R58" s="36">
        <v>4</v>
      </c>
      <c r="S58" s="36">
        <v>3</v>
      </c>
      <c r="T58" s="36">
        <v>5</v>
      </c>
      <c r="U58" s="36">
        <v>5</v>
      </c>
      <c r="V58" s="36">
        <v>4</v>
      </c>
      <c r="W58" s="56">
        <f aca="true" t="shared" si="18" ref="W58:W63">SUM(E58:V58)</f>
        <v>94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Beňo Andrej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8" t="s">
        <v>23</v>
      </c>
      <c r="B63" s="138"/>
      <c r="C63" s="138"/>
      <c r="D63" s="58"/>
      <c r="E63" s="59">
        <f aca="true" t="shared" si="19" ref="E63:V63">MIN(E58:E62)</f>
        <v>5</v>
      </c>
      <c r="F63" s="59">
        <f t="shared" si="19"/>
        <v>5</v>
      </c>
      <c r="G63" s="59">
        <f t="shared" si="19"/>
        <v>7</v>
      </c>
      <c r="H63" s="59">
        <f t="shared" si="19"/>
        <v>4</v>
      </c>
      <c r="I63" s="59">
        <f t="shared" si="19"/>
        <v>11</v>
      </c>
      <c r="J63" s="59">
        <f t="shared" si="19"/>
        <v>11</v>
      </c>
      <c r="K63" s="59">
        <f t="shared" si="19"/>
        <v>4</v>
      </c>
      <c r="L63" s="59">
        <f t="shared" si="19"/>
        <v>6</v>
      </c>
      <c r="M63" s="59">
        <f t="shared" si="19"/>
        <v>3</v>
      </c>
      <c r="N63" s="59">
        <f t="shared" si="19"/>
        <v>4</v>
      </c>
      <c r="O63" s="59">
        <f t="shared" si="19"/>
        <v>4</v>
      </c>
      <c r="P63" s="59">
        <f t="shared" si="19"/>
        <v>3</v>
      </c>
      <c r="Q63" s="59">
        <f t="shared" si="19"/>
        <v>6</v>
      </c>
      <c r="R63" s="59">
        <f t="shared" si="19"/>
        <v>4</v>
      </c>
      <c r="S63" s="59">
        <f t="shared" si="19"/>
        <v>3</v>
      </c>
      <c r="T63" s="59">
        <f t="shared" si="19"/>
        <v>5</v>
      </c>
      <c r="U63" s="59">
        <f t="shared" si="19"/>
        <v>5</v>
      </c>
      <c r="V63" s="59">
        <f t="shared" si="19"/>
        <v>4</v>
      </c>
      <c r="W63" s="60">
        <f t="shared" si="18"/>
        <v>94</v>
      </c>
    </row>
    <row r="65" ht="13.5" thickBot="1">
      <c r="AE65" s="5" t="s">
        <v>7</v>
      </c>
    </row>
    <row r="66" spans="1:23" ht="13.5" thickBot="1">
      <c r="A66" s="138" t="s">
        <v>18</v>
      </c>
      <c r="B66" s="138"/>
      <c r="C66" s="139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8"/>
      <c r="B67" s="138"/>
      <c r="C67" s="139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3</v>
      </c>
      <c r="G69" s="36">
        <v>5</v>
      </c>
      <c r="H69" s="36">
        <v>4</v>
      </c>
      <c r="I69" s="36">
        <v>5</v>
      </c>
      <c r="J69" s="36">
        <v>3</v>
      </c>
      <c r="K69" s="36">
        <v>5</v>
      </c>
      <c r="L69" s="36">
        <v>5</v>
      </c>
      <c r="M69" s="36">
        <v>4</v>
      </c>
      <c r="N69" s="36">
        <v>4</v>
      </c>
      <c r="O69" s="36">
        <v>4</v>
      </c>
      <c r="P69" s="36">
        <v>5</v>
      </c>
      <c r="Q69" s="36">
        <v>7</v>
      </c>
      <c r="R69" s="36">
        <v>5</v>
      </c>
      <c r="S69" s="36">
        <v>4</v>
      </c>
      <c r="T69" s="36">
        <v>5</v>
      </c>
      <c r="U69" s="36">
        <v>8</v>
      </c>
      <c r="V69" s="36">
        <v>5</v>
      </c>
      <c r="W69" s="56">
        <f t="shared" si="20"/>
        <v>85</v>
      </c>
      <c r="AB69" s="5" t="s">
        <v>7</v>
      </c>
    </row>
    <row r="70" spans="1:23" ht="12.75">
      <c r="A70" s="53" t="s">
        <v>7</v>
      </c>
      <c r="B70" s="77" t="str">
        <f>B18</f>
        <v>Vida  Ladislav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8" t="s">
        <v>23</v>
      </c>
      <c r="B73" s="138"/>
      <c r="C73" s="138"/>
      <c r="D73" s="58"/>
      <c r="E73" s="59">
        <f>MIN(E68:E72)</f>
        <v>4</v>
      </c>
      <c r="F73" s="59">
        <f aca="true" t="shared" si="21" ref="F73:V73">MIN(F68:F72)</f>
        <v>3</v>
      </c>
      <c r="G73" s="59">
        <f t="shared" si="21"/>
        <v>5</v>
      </c>
      <c r="H73" s="59">
        <f t="shared" si="21"/>
        <v>4</v>
      </c>
      <c r="I73" s="59">
        <f t="shared" si="21"/>
        <v>5</v>
      </c>
      <c r="J73" s="59">
        <f t="shared" si="21"/>
        <v>3</v>
      </c>
      <c r="K73" s="59">
        <f t="shared" si="21"/>
        <v>5</v>
      </c>
      <c r="L73" s="59">
        <f t="shared" si="21"/>
        <v>5</v>
      </c>
      <c r="M73" s="59">
        <f t="shared" si="21"/>
        <v>4</v>
      </c>
      <c r="N73" s="59">
        <f t="shared" si="21"/>
        <v>4</v>
      </c>
      <c r="O73" s="59">
        <f t="shared" si="21"/>
        <v>4</v>
      </c>
      <c r="P73" s="59">
        <f t="shared" si="21"/>
        <v>5</v>
      </c>
      <c r="Q73" s="59">
        <f t="shared" si="21"/>
        <v>7</v>
      </c>
      <c r="R73" s="59">
        <f t="shared" si="21"/>
        <v>5</v>
      </c>
      <c r="S73" s="59">
        <f t="shared" si="21"/>
        <v>4</v>
      </c>
      <c r="T73" s="59">
        <f t="shared" si="21"/>
        <v>5</v>
      </c>
      <c r="U73" s="59">
        <f t="shared" si="21"/>
        <v>8</v>
      </c>
      <c r="V73" s="59">
        <f t="shared" si="21"/>
        <v>5</v>
      </c>
      <c r="W73" s="60">
        <f t="shared" si="20"/>
        <v>85</v>
      </c>
      <c r="AH73" s="5" t="s">
        <v>7</v>
      </c>
    </row>
    <row r="76" spans="1:23" ht="13.5" thickBot="1">
      <c r="A76" s="138" t="s">
        <v>18</v>
      </c>
      <c r="B76" s="138"/>
      <c r="C76" s="139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8"/>
      <c r="B77" s="138"/>
      <c r="C77" s="139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6</v>
      </c>
      <c r="F78" s="36">
        <v>3</v>
      </c>
      <c r="G78" s="36">
        <v>8</v>
      </c>
      <c r="H78" s="36">
        <v>3</v>
      </c>
      <c r="I78" s="36">
        <v>4</v>
      </c>
      <c r="J78" s="36">
        <v>3</v>
      </c>
      <c r="K78" s="36">
        <v>4</v>
      </c>
      <c r="L78" s="36">
        <v>7</v>
      </c>
      <c r="M78" s="36">
        <v>3</v>
      </c>
      <c r="N78" s="36">
        <v>3</v>
      </c>
      <c r="O78" s="36">
        <v>4</v>
      </c>
      <c r="P78" s="36">
        <v>4</v>
      </c>
      <c r="Q78" s="36">
        <v>11</v>
      </c>
      <c r="R78" s="36">
        <v>4</v>
      </c>
      <c r="S78" s="36">
        <v>9</v>
      </c>
      <c r="T78" s="36">
        <v>11</v>
      </c>
      <c r="U78" s="36">
        <v>5</v>
      </c>
      <c r="V78" s="36">
        <v>7</v>
      </c>
      <c r="W78" s="56">
        <f aca="true" t="shared" si="22" ref="W78:W83">SUM(E78:V78)</f>
        <v>99</v>
      </c>
    </row>
    <row r="79" spans="1:23" ht="12.75">
      <c r="A79" s="53"/>
      <c r="B79" s="53"/>
      <c r="C79" s="54">
        <v>2</v>
      </c>
      <c r="D79" s="55"/>
      <c r="E79" s="36">
        <v>5</v>
      </c>
      <c r="F79" s="36">
        <v>4</v>
      </c>
      <c r="G79" s="36">
        <v>5</v>
      </c>
      <c r="H79" s="36">
        <v>4</v>
      </c>
      <c r="I79" s="36">
        <v>5</v>
      </c>
      <c r="J79" s="36">
        <v>6</v>
      </c>
      <c r="K79" s="36">
        <v>5</v>
      </c>
      <c r="L79" s="36">
        <v>4</v>
      </c>
      <c r="M79" s="36">
        <v>5</v>
      </c>
      <c r="N79" s="36">
        <v>3</v>
      </c>
      <c r="O79" s="36">
        <v>5</v>
      </c>
      <c r="P79" s="36">
        <v>5</v>
      </c>
      <c r="Q79" s="36">
        <v>6</v>
      </c>
      <c r="R79" s="36">
        <v>4</v>
      </c>
      <c r="S79" s="36">
        <v>4</v>
      </c>
      <c r="T79" s="36">
        <v>5</v>
      </c>
      <c r="U79" s="36">
        <v>6</v>
      </c>
      <c r="V79" s="36">
        <v>3</v>
      </c>
      <c r="W79" s="56">
        <f t="shared" si="22"/>
        <v>84</v>
      </c>
    </row>
    <row r="80" spans="1:23" ht="12.75">
      <c r="A80" s="53" t="s">
        <v>7</v>
      </c>
      <c r="B80" s="77" t="str">
        <f>B21</f>
        <v>Segéň Pavol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8" t="s">
        <v>23</v>
      </c>
      <c r="B83" s="138"/>
      <c r="C83" s="138"/>
      <c r="D83" s="58"/>
      <c r="E83" s="59">
        <f aca="true" t="shared" si="23" ref="E83:V83">MIN(E78:E82)</f>
        <v>5</v>
      </c>
      <c r="F83" s="59">
        <f t="shared" si="23"/>
        <v>3</v>
      </c>
      <c r="G83" s="59">
        <f t="shared" si="23"/>
        <v>5</v>
      </c>
      <c r="H83" s="59">
        <f t="shared" si="23"/>
        <v>3</v>
      </c>
      <c r="I83" s="59">
        <f t="shared" si="23"/>
        <v>4</v>
      </c>
      <c r="J83" s="59">
        <f t="shared" si="23"/>
        <v>3</v>
      </c>
      <c r="K83" s="59">
        <f t="shared" si="23"/>
        <v>4</v>
      </c>
      <c r="L83" s="59">
        <f t="shared" si="23"/>
        <v>4</v>
      </c>
      <c r="M83" s="59">
        <f t="shared" si="23"/>
        <v>3</v>
      </c>
      <c r="N83" s="59">
        <f t="shared" si="23"/>
        <v>3</v>
      </c>
      <c r="O83" s="59">
        <f t="shared" si="23"/>
        <v>4</v>
      </c>
      <c r="P83" s="59">
        <f t="shared" si="23"/>
        <v>4</v>
      </c>
      <c r="Q83" s="59">
        <f t="shared" si="23"/>
        <v>6</v>
      </c>
      <c r="R83" s="59">
        <f t="shared" si="23"/>
        <v>4</v>
      </c>
      <c r="S83" s="59">
        <f t="shared" si="23"/>
        <v>4</v>
      </c>
      <c r="T83" s="59">
        <f t="shared" si="23"/>
        <v>5</v>
      </c>
      <c r="U83" s="59">
        <f t="shared" si="23"/>
        <v>5</v>
      </c>
      <c r="V83" s="59">
        <f t="shared" si="23"/>
        <v>3</v>
      </c>
      <c r="W83" s="60">
        <f t="shared" si="22"/>
        <v>72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2" t="s">
        <v>24</v>
      </c>
      <c r="B88" s="133" t="s">
        <v>25</v>
      </c>
      <c r="C88" s="133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2"/>
      <c r="B89" s="133"/>
      <c r="C89" s="133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4" t="str">
        <f>B30</f>
        <v>Pečo Ján I.</v>
      </c>
      <c r="C90" s="134"/>
      <c r="D90" s="135" t="s">
        <v>26</v>
      </c>
      <c r="E90" s="105">
        <f aca="true" t="shared" si="24" ref="E90:V90">E33</f>
        <v>6</v>
      </c>
      <c r="F90" s="71">
        <f t="shared" si="24"/>
        <v>3</v>
      </c>
      <c r="G90" s="71">
        <f t="shared" si="24"/>
        <v>5</v>
      </c>
      <c r="H90" s="71">
        <f t="shared" si="24"/>
        <v>6</v>
      </c>
      <c r="I90" s="71">
        <f t="shared" si="24"/>
        <v>6</v>
      </c>
      <c r="J90" s="71">
        <f t="shared" si="24"/>
        <v>3</v>
      </c>
      <c r="K90" s="71">
        <f t="shared" si="24"/>
        <v>5</v>
      </c>
      <c r="L90" s="71">
        <f t="shared" si="24"/>
        <v>5</v>
      </c>
      <c r="M90" s="71">
        <f t="shared" si="24"/>
        <v>3</v>
      </c>
      <c r="N90" s="71">
        <f t="shared" si="24"/>
        <v>4</v>
      </c>
      <c r="O90" s="71">
        <f t="shared" si="24"/>
        <v>4</v>
      </c>
      <c r="P90" s="71">
        <f t="shared" si="24"/>
        <v>5</v>
      </c>
      <c r="Q90" s="71">
        <f t="shared" si="24"/>
        <v>5</v>
      </c>
      <c r="R90" s="71">
        <f t="shared" si="24"/>
        <v>5</v>
      </c>
      <c r="S90" s="71">
        <f t="shared" si="24"/>
        <v>4</v>
      </c>
      <c r="T90" s="71">
        <f t="shared" si="24"/>
        <v>6</v>
      </c>
      <c r="U90" s="71">
        <f t="shared" si="24"/>
        <v>5</v>
      </c>
      <c r="V90" s="106">
        <f t="shared" si="24"/>
        <v>3</v>
      </c>
      <c r="W90" s="56">
        <f aca="true" t="shared" si="25" ref="W90:W95">SUM(E90:V90)</f>
        <v>83</v>
      </c>
    </row>
    <row r="91" spans="1:23" ht="13.5" thickBot="1">
      <c r="A91" s="72">
        <v>2</v>
      </c>
      <c r="B91" s="136" t="str">
        <f>B40</f>
        <v>Glatz Andrej</v>
      </c>
      <c r="C91" s="136"/>
      <c r="D91" s="135"/>
      <c r="E91" s="103">
        <f>E43</f>
        <v>0</v>
      </c>
      <c r="F91" s="65">
        <f aca="true" t="shared" si="26" ref="F91:V91">F43</f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65">
        <f t="shared" si="26"/>
        <v>0</v>
      </c>
      <c r="P91" s="65">
        <f t="shared" si="26"/>
        <v>0</v>
      </c>
      <c r="Q91" s="65">
        <f t="shared" si="26"/>
        <v>0</v>
      </c>
      <c r="R91" s="65">
        <f t="shared" si="26"/>
        <v>0</v>
      </c>
      <c r="S91" s="65">
        <f t="shared" si="26"/>
        <v>0</v>
      </c>
      <c r="T91" s="65">
        <f t="shared" si="26"/>
        <v>0</v>
      </c>
      <c r="U91" s="65">
        <f t="shared" si="26"/>
        <v>0</v>
      </c>
      <c r="V91" s="104">
        <f t="shared" si="26"/>
        <v>0</v>
      </c>
      <c r="W91" s="56">
        <f t="shared" si="25"/>
        <v>0</v>
      </c>
    </row>
    <row r="92" spans="1:23" ht="13.5" thickBot="1">
      <c r="A92" s="72">
        <v>3</v>
      </c>
      <c r="B92" s="136" t="str">
        <f>B50</f>
        <v>Šindelár Peter</v>
      </c>
      <c r="C92" s="136"/>
      <c r="D92" s="135"/>
      <c r="E92" s="103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4</v>
      </c>
      <c r="J92" s="65">
        <f t="shared" si="27"/>
        <v>3</v>
      </c>
      <c r="K92" s="65">
        <f t="shared" si="27"/>
        <v>5</v>
      </c>
      <c r="L92" s="65">
        <f t="shared" si="27"/>
        <v>4</v>
      </c>
      <c r="M92" s="65">
        <f t="shared" si="27"/>
        <v>3</v>
      </c>
      <c r="N92" s="65">
        <f t="shared" si="27"/>
        <v>3</v>
      </c>
      <c r="O92" s="65">
        <f t="shared" si="27"/>
        <v>4</v>
      </c>
      <c r="P92" s="65">
        <f t="shared" si="27"/>
        <v>4</v>
      </c>
      <c r="Q92" s="65">
        <f t="shared" si="27"/>
        <v>6</v>
      </c>
      <c r="R92" s="65">
        <f t="shared" si="27"/>
        <v>4</v>
      </c>
      <c r="S92" s="65">
        <f t="shared" si="27"/>
        <v>5</v>
      </c>
      <c r="T92" s="65">
        <f t="shared" si="27"/>
        <v>6</v>
      </c>
      <c r="U92" s="65">
        <f t="shared" si="27"/>
        <v>4</v>
      </c>
      <c r="V92" s="104">
        <f t="shared" si="27"/>
        <v>3</v>
      </c>
      <c r="W92" s="56">
        <f t="shared" si="25"/>
        <v>74</v>
      </c>
    </row>
    <row r="93" spans="1:23" ht="13.5" thickBot="1">
      <c r="A93" s="72">
        <v>4</v>
      </c>
      <c r="B93" s="136" t="str">
        <f>B60</f>
        <v>Beňo Andrej</v>
      </c>
      <c r="C93" s="136"/>
      <c r="D93" s="135"/>
      <c r="E93" s="103">
        <f>E63</f>
        <v>5</v>
      </c>
      <c r="F93" s="65">
        <f aca="true" t="shared" si="28" ref="F93:V93">F63</f>
        <v>5</v>
      </c>
      <c r="G93" s="65">
        <f t="shared" si="28"/>
        <v>7</v>
      </c>
      <c r="H93" s="65">
        <f t="shared" si="28"/>
        <v>4</v>
      </c>
      <c r="I93" s="65">
        <f t="shared" si="28"/>
        <v>11</v>
      </c>
      <c r="J93" s="65">
        <f t="shared" si="28"/>
        <v>11</v>
      </c>
      <c r="K93" s="65">
        <f t="shared" si="28"/>
        <v>4</v>
      </c>
      <c r="L93" s="65">
        <f t="shared" si="28"/>
        <v>6</v>
      </c>
      <c r="M93" s="65">
        <f t="shared" si="28"/>
        <v>3</v>
      </c>
      <c r="N93" s="65">
        <f t="shared" si="28"/>
        <v>4</v>
      </c>
      <c r="O93" s="65">
        <f t="shared" si="28"/>
        <v>4</v>
      </c>
      <c r="P93" s="65">
        <f t="shared" si="28"/>
        <v>3</v>
      </c>
      <c r="Q93" s="65">
        <f t="shared" si="28"/>
        <v>6</v>
      </c>
      <c r="R93" s="65">
        <f t="shared" si="28"/>
        <v>4</v>
      </c>
      <c r="S93" s="65">
        <f t="shared" si="28"/>
        <v>3</v>
      </c>
      <c r="T93" s="65">
        <f t="shared" si="28"/>
        <v>5</v>
      </c>
      <c r="U93" s="65">
        <f t="shared" si="28"/>
        <v>5</v>
      </c>
      <c r="V93" s="104">
        <f t="shared" si="28"/>
        <v>4</v>
      </c>
      <c r="W93" s="56">
        <f t="shared" si="25"/>
        <v>94</v>
      </c>
    </row>
    <row r="94" spans="1:23" ht="13.5" thickBot="1">
      <c r="A94" s="72">
        <v>5</v>
      </c>
      <c r="B94" s="136" t="str">
        <f>B70</f>
        <v>Vida  Ladislav</v>
      </c>
      <c r="C94" s="136"/>
      <c r="D94" s="135"/>
      <c r="E94" s="103">
        <f>E73</f>
        <v>4</v>
      </c>
      <c r="F94" s="65">
        <f aca="true" t="shared" si="29" ref="F94:V94">F73</f>
        <v>3</v>
      </c>
      <c r="G94" s="65">
        <f t="shared" si="29"/>
        <v>5</v>
      </c>
      <c r="H94" s="65">
        <f t="shared" si="29"/>
        <v>4</v>
      </c>
      <c r="I94" s="65">
        <f t="shared" si="29"/>
        <v>5</v>
      </c>
      <c r="J94" s="65">
        <f t="shared" si="29"/>
        <v>3</v>
      </c>
      <c r="K94" s="65">
        <f t="shared" si="29"/>
        <v>5</v>
      </c>
      <c r="L94" s="65">
        <f t="shared" si="29"/>
        <v>5</v>
      </c>
      <c r="M94" s="65">
        <f t="shared" si="29"/>
        <v>4</v>
      </c>
      <c r="N94" s="65">
        <f t="shared" si="29"/>
        <v>4</v>
      </c>
      <c r="O94" s="65">
        <f t="shared" si="29"/>
        <v>4</v>
      </c>
      <c r="P94" s="65">
        <f t="shared" si="29"/>
        <v>5</v>
      </c>
      <c r="Q94" s="65">
        <f t="shared" si="29"/>
        <v>7</v>
      </c>
      <c r="R94" s="65">
        <f t="shared" si="29"/>
        <v>5</v>
      </c>
      <c r="S94" s="65">
        <f t="shared" si="29"/>
        <v>4</v>
      </c>
      <c r="T94" s="65">
        <f t="shared" si="29"/>
        <v>5</v>
      </c>
      <c r="U94" s="65">
        <f t="shared" si="29"/>
        <v>8</v>
      </c>
      <c r="V94" s="104">
        <f t="shared" si="29"/>
        <v>5</v>
      </c>
      <c r="W94" s="56">
        <f t="shared" si="25"/>
        <v>85</v>
      </c>
    </row>
    <row r="95" spans="1:23" ht="13.5" thickBot="1">
      <c r="A95" s="73">
        <v>6</v>
      </c>
      <c r="B95" s="137" t="str">
        <f>B80</f>
        <v>Segéň Pavol</v>
      </c>
      <c r="C95" s="137"/>
      <c r="D95" s="135"/>
      <c r="E95" s="107">
        <f>E83</f>
        <v>5</v>
      </c>
      <c r="F95" s="75">
        <f aca="true" t="shared" si="30" ref="F95:V95">F83</f>
        <v>3</v>
      </c>
      <c r="G95" s="75">
        <f t="shared" si="30"/>
        <v>5</v>
      </c>
      <c r="H95" s="75">
        <f t="shared" si="30"/>
        <v>3</v>
      </c>
      <c r="I95" s="75">
        <f t="shared" si="30"/>
        <v>4</v>
      </c>
      <c r="J95" s="75">
        <f t="shared" si="30"/>
        <v>3</v>
      </c>
      <c r="K95" s="75">
        <f t="shared" si="30"/>
        <v>4</v>
      </c>
      <c r="L95" s="75">
        <f t="shared" si="30"/>
        <v>4</v>
      </c>
      <c r="M95" s="75">
        <f t="shared" si="30"/>
        <v>3</v>
      </c>
      <c r="N95" s="75">
        <f t="shared" si="30"/>
        <v>3</v>
      </c>
      <c r="O95" s="75">
        <f t="shared" si="30"/>
        <v>4</v>
      </c>
      <c r="P95" s="75">
        <f t="shared" si="30"/>
        <v>4</v>
      </c>
      <c r="Q95" s="75">
        <f t="shared" si="30"/>
        <v>6</v>
      </c>
      <c r="R95" s="75">
        <f t="shared" si="30"/>
        <v>4</v>
      </c>
      <c r="S95" s="75">
        <f t="shared" si="30"/>
        <v>4</v>
      </c>
      <c r="T95" s="75">
        <f t="shared" si="30"/>
        <v>5</v>
      </c>
      <c r="U95" s="75">
        <f t="shared" si="30"/>
        <v>5</v>
      </c>
      <c r="V95" s="108">
        <f t="shared" si="30"/>
        <v>3</v>
      </c>
      <c r="W95" s="76">
        <f t="shared" si="25"/>
        <v>72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58">
      <selection activeCell="AH69" sqref="AH68:AH69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126</v>
      </c>
      <c r="C6" s="29">
        <v>9.1</v>
      </c>
      <c r="D6" s="30">
        <f>IF(C6="ZK",$X$3,ROUND(SUM(C6*$A$2/$C$2-($W$2-$B$2)),0))</f>
        <v>8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2</v>
      </c>
      <c r="H6" s="30">
        <f t="shared" si="0"/>
        <v>3</v>
      </c>
      <c r="I6" s="30">
        <f t="shared" si="0"/>
        <v>2</v>
      </c>
      <c r="J6" s="30">
        <f t="shared" si="0"/>
        <v>2</v>
      </c>
      <c r="K6" s="30">
        <f t="shared" si="0"/>
        <v>0</v>
      </c>
      <c r="L6" s="30">
        <f t="shared" si="0"/>
        <v>0</v>
      </c>
      <c r="M6" s="30">
        <f t="shared" si="0"/>
        <v>2</v>
      </c>
      <c r="N6" s="30">
        <f t="shared" si="0"/>
        <v>1</v>
      </c>
      <c r="O6" s="30">
        <f t="shared" si="0"/>
        <v>0</v>
      </c>
      <c r="P6" s="30">
        <f t="shared" si="0"/>
        <v>1</v>
      </c>
      <c r="Q6" s="30">
        <f t="shared" si="0"/>
        <v>1</v>
      </c>
      <c r="R6" s="30">
        <f t="shared" si="0"/>
        <v>3</v>
      </c>
      <c r="S6" s="30">
        <f t="shared" si="0"/>
        <v>0</v>
      </c>
      <c r="T6" s="30">
        <f t="shared" si="0"/>
        <v>1</v>
      </c>
      <c r="U6" s="30">
        <f t="shared" si="0"/>
        <v>1</v>
      </c>
      <c r="V6" s="30">
        <f t="shared" si="0"/>
        <v>1</v>
      </c>
      <c r="W6" s="30">
        <f>SUM(E6:V6)</f>
        <v>24</v>
      </c>
      <c r="X6" s="31">
        <f>IF(C6&gt;-50,IF(X7=TRUE,"s",SUM(E7:V7)),"z")</f>
        <v>95</v>
      </c>
      <c r="Y6" s="31">
        <f>IF(X7=TRUE,"s",SUM(N7:V7))</f>
        <v>51</v>
      </c>
      <c r="Z6" s="31">
        <f>IF(X7=TRUE,"s",SUM(Q7:W7))</f>
        <v>33</v>
      </c>
      <c r="AA6" s="31">
        <f>IF(X7=TRUE,"s",SUM(T7:V7))</f>
        <v>17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4</v>
      </c>
      <c r="F7" s="36">
        <v>4</v>
      </c>
      <c r="G7" s="36">
        <v>5</v>
      </c>
      <c r="H7" s="36">
        <v>4</v>
      </c>
      <c r="I7" s="36">
        <v>6</v>
      </c>
      <c r="J7" s="36">
        <v>3</v>
      </c>
      <c r="K7" s="36">
        <v>8</v>
      </c>
      <c r="L7" s="36">
        <v>7</v>
      </c>
      <c r="M7" s="36">
        <v>3</v>
      </c>
      <c r="N7" s="36">
        <v>5</v>
      </c>
      <c r="O7" s="36">
        <v>7</v>
      </c>
      <c r="P7" s="36">
        <v>6</v>
      </c>
      <c r="Q7" s="36">
        <v>6</v>
      </c>
      <c r="R7" s="36">
        <v>4</v>
      </c>
      <c r="S7" s="36">
        <v>6</v>
      </c>
      <c r="T7" s="36">
        <v>7</v>
      </c>
      <c r="U7" s="36">
        <v>6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2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127</v>
      </c>
      <c r="C9" s="29">
        <v>13.5</v>
      </c>
      <c r="D9" s="30">
        <f>IF(C9="ZK",$X$3,ROUND(SUM(C9*$A$2/$C$2-($W$2-$B$2)),0))</f>
        <v>13</v>
      </c>
      <c r="E9" s="30">
        <f aca="true" t="shared" si="2" ref="E9:V9">IF(E10="s",0,IF(E11-E10+E$2&lt;0,0,E11-E10+E$2))</f>
        <v>1</v>
      </c>
      <c r="F9" s="30">
        <f t="shared" si="2"/>
        <v>3</v>
      </c>
      <c r="G9" s="30">
        <f t="shared" si="2"/>
        <v>1</v>
      </c>
      <c r="H9" s="30">
        <f t="shared" si="2"/>
        <v>2</v>
      </c>
      <c r="I9" s="30">
        <f t="shared" si="2"/>
        <v>3</v>
      </c>
      <c r="J9" s="30">
        <f t="shared" si="2"/>
        <v>0</v>
      </c>
      <c r="K9" s="30">
        <f t="shared" si="2"/>
        <v>0</v>
      </c>
      <c r="L9" s="30">
        <f t="shared" si="2"/>
        <v>3</v>
      </c>
      <c r="M9" s="30">
        <f t="shared" si="2"/>
        <v>2</v>
      </c>
      <c r="N9" s="30">
        <f t="shared" si="2"/>
        <v>1</v>
      </c>
      <c r="O9" s="30">
        <f t="shared" si="2"/>
        <v>2</v>
      </c>
      <c r="P9" s="30">
        <f t="shared" si="2"/>
        <v>2</v>
      </c>
      <c r="Q9" s="30">
        <f t="shared" si="2"/>
        <v>2</v>
      </c>
      <c r="R9" s="30">
        <f t="shared" si="2"/>
        <v>3</v>
      </c>
      <c r="S9" s="30">
        <f t="shared" si="2"/>
        <v>2</v>
      </c>
      <c r="T9" s="30">
        <f t="shared" si="2"/>
        <v>3</v>
      </c>
      <c r="U9" s="30">
        <f t="shared" si="2"/>
        <v>1</v>
      </c>
      <c r="V9" s="30">
        <f t="shared" si="2"/>
        <v>3</v>
      </c>
      <c r="W9" s="30">
        <f>SUM(E9:V9)</f>
        <v>34</v>
      </c>
      <c r="X9" s="31">
        <f>IF(C9&gt;-50,IF(X10=TRUE,"s",SUM(E10:V10)),"z")</f>
        <v>89</v>
      </c>
      <c r="Y9" s="31">
        <f>IF(X10=TRUE,"s",SUM(N10:V10))</f>
        <v>42</v>
      </c>
      <c r="Z9" s="31">
        <f>IF(X10=TRUE,"s",SUM(Q10:W10))</f>
        <v>28</v>
      </c>
      <c r="AA9" s="31">
        <f>IF(X10=TRUE,"s",SUM(T10:V10))</f>
        <v>14</v>
      </c>
      <c r="AB9" s="31">
        <f>IF(X10=TRUE,"s",SUM(V10))</f>
        <v>3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3</v>
      </c>
      <c r="G10" s="36">
        <v>7</v>
      </c>
      <c r="H10" s="36">
        <v>5</v>
      </c>
      <c r="I10" s="36">
        <v>5</v>
      </c>
      <c r="J10" s="36">
        <v>7</v>
      </c>
      <c r="K10" s="36">
        <v>7</v>
      </c>
      <c r="L10" s="36">
        <v>4</v>
      </c>
      <c r="M10" s="36">
        <v>4</v>
      </c>
      <c r="N10" s="36">
        <v>5</v>
      </c>
      <c r="O10" s="36">
        <v>4</v>
      </c>
      <c r="P10" s="36">
        <v>5</v>
      </c>
      <c r="Q10" s="36">
        <v>6</v>
      </c>
      <c r="R10" s="36">
        <v>4</v>
      </c>
      <c r="S10" s="36">
        <v>4</v>
      </c>
      <c r="T10" s="36">
        <v>5</v>
      </c>
      <c r="U10" s="36">
        <v>6</v>
      </c>
      <c r="V10" s="36">
        <v>3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128</v>
      </c>
      <c r="C12" s="29">
        <v>16.3</v>
      </c>
      <c r="D12" s="30">
        <f>IF(C12="ZK",$X$3,ROUND(SUM(C12*$A$2/$C$2-($W$2-$B$2)),0))</f>
        <v>16</v>
      </c>
      <c r="E12" s="30">
        <f aca="true" t="shared" si="4" ref="E12:V12">IF(E13="s",0,IF(E14-E13+E$2&lt;0,0,E14-E13+E$2))</f>
        <v>2</v>
      </c>
      <c r="F12" s="30">
        <f t="shared" si="4"/>
        <v>2</v>
      </c>
      <c r="G12" s="30">
        <f t="shared" si="4"/>
        <v>2</v>
      </c>
      <c r="H12" s="30">
        <f t="shared" si="4"/>
        <v>1</v>
      </c>
      <c r="I12" s="30">
        <f t="shared" si="4"/>
        <v>3</v>
      </c>
      <c r="J12" s="30">
        <f t="shared" si="4"/>
        <v>1</v>
      </c>
      <c r="K12" s="30">
        <f t="shared" si="4"/>
        <v>1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12</v>
      </c>
      <c r="X12" s="31">
        <f>IF(C12&gt;-50,IF(X13=TRUE,"s",SUM(E13:V13)),"z")</f>
        <v>149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4</v>
      </c>
      <c r="G13" s="36">
        <v>6</v>
      </c>
      <c r="H13" s="36">
        <v>6</v>
      </c>
      <c r="I13" s="36">
        <v>5</v>
      </c>
      <c r="J13" s="36">
        <v>4</v>
      </c>
      <c r="K13" s="36">
        <v>6</v>
      </c>
      <c r="L13" s="36">
        <v>7</v>
      </c>
      <c r="M13" s="36">
        <v>7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129</v>
      </c>
      <c r="C15" s="29">
        <v>22.1</v>
      </c>
      <c r="D15" s="30">
        <f>IF(C15="ZK",$X$3,ROUND(SUM(C15*$A$2/$C$2-($W$2-$B$2)),0))</f>
        <v>22</v>
      </c>
      <c r="E15" s="30">
        <f aca="true" t="shared" si="6" ref="E15:V15">IF(E16="s",0,IF(E17-E16+E$2&lt;0,0,E17-E16+E$2))</f>
        <v>2</v>
      </c>
      <c r="F15" s="30">
        <f t="shared" si="6"/>
        <v>2</v>
      </c>
      <c r="G15" s="30">
        <f t="shared" si="6"/>
        <v>3</v>
      </c>
      <c r="H15" s="30">
        <f t="shared" si="6"/>
        <v>3</v>
      </c>
      <c r="I15" s="30">
        <f t="shared" si="6"/>
        <v>2</v>
      </c>
      <c r="J15" s="30">
        <f t="shared" si="6"/>
        <v>3</v>
      </c>
      <c r="K15" s="30">
        <f t="shared" si="6"/>
        <v>1</v>
      </c>
      <c r="L15" s="30">
        <f t="shared" si="6"/>
        <v>3</v>
      </c>
      <c r="M15" s="30">
        <f t="shared" si="6"/>
        <v>2</v>
      </c>
      <c r="N15" s="30">
        <f t="shared" si="6"/>
        <v>1</v>
      </c>
      <c r="O15" s="30">
        <f t="shared" si="6"/>
        <v>3</v>
      </c>
      <c r="P15" s="30">
        <f t="shared" si="6"/>
        <v>2</v>
      </c>
      <c r="Q15" s="30">
        <f t="shared" si="6"/>
        <v>1</v>
      </c>
      <c r="R15" s="30">
        <f t="shared" si="6"/>
        <v>0</v>
      </c>
      <c r="S15" s="30">
        <f t="shared" si="6"/>
        <v>2</v>
      </c>
      <c r="T15" s="30">
        <f t="shared" si="6"/>
        <v>0</v>
      </c>
      <c r="U15" s="30">
        <f t="shared" si="6"/>
        <v>1</v>
      </c>
      <c r="V15" s="30">
        <f t="shared" si="6"/>
        <v>2</v>
      </c>
      <c r="W15" s="30">
        <f>SUM(E15:V15)</f>
        <v>33</v>
      </c>
      <c r="X15" s="31">
        <f>IF(C15&gt;-50,IF(X16=TRUE,"s",SUM(E16:V16)),"z")</f>
        <v>101</v>
      </c>
      <c r="Y15" s="31">
        <f>IF(X16=TRUE,"s",SUM(N16:V16))</f>
        <v>58</v>
      </c>
      <c r="Z15" s="31">
        <f>IF(X16=TRUE,"s",SUM(Q16:W16))</f>
        <v>43</v>
      </c>
      <c r="AA15" s="31">
        <f>IF(X16=TRUE,"s",SUM(T16:V16))</f>
        <v>22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5</v>
      </c>
      <c r="F16" s="36">
        <v>4</v>
      </c>
      <c r="G16" s="36">
        <v>5</v>
      </c>
      <c r="H16" s="36">
        <v>5</v>
      </c>
      <c r="I16" s="36">
        <v>6</v>
      </c>
      <c r="J16" s="36">
        <v>3</v>
      </c>
      <c r="K16" s="36">
        <v>7</v>
      </c>
      <c r="L16" s="36">
        <v>4</v>
      </c>
      <c r="M16" s="36">
        <v>4</v>
      </c>
      <c r="N16" s="36">
        <v>6</v>
      </c>
      <c r="O16" s="36">
        <v>4</v>
      </c>
      <c r="P16" s="36">
        <v>5</v>
      </c>
      <c r="Q16" s="36">
        <v>7</v>
      </c>
      <c r="R16" s="36">
        <v>9</v>
      </c>
      <c r="S16" s="36">
        <v>5</v>
      </c>
      <c r="T16" s="36">
        <v>11</v>
      </c>
      <c r="U16" s="36">
        <v>7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4</v>
      </c>
      <c r="I17" s="43">
        <f t="shared" si="7"/>
        <v>3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3</v>
      </c>
      <c r="U17" s="43">
        <f t="shared" si="7"/>
        <v>4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132</v>
      </c>
      <c r="C18" s="29">
        <v>34.5</v>
      </c>
      <c r="D18" s="30">
        <f>IF(C18="ZK",$X$3,ROUND(SUM(C18*$A$2/$C$2-($W$2-$B$2)),0))</f>
        <v>35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4</v>
      </c>
      <c r="L20" s="43">
        <f t="shared" si="9"/>
        <v>4</v>
      </c>
      <c r="M20" s="43">
        <f t="shared" si="9"/>
        <v>4</v>
      </c>
      <c r="N20" s="43">
        <f t="shared" si="9"/>
        <v>3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133</v>
      </c>
      <c r="C21" s="29">
        <v>8.9</v>
      </c>
      <c r="D21" s="30">
        <f>IF(C21="ZK",$X$3,ROUND(SUM(C21*$A$2/$C$2-($W$2-$B$2)),0))</f>
        <v>8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2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3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2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8" t="s">
        <v>18</v>
      </c>
      <c r="B26" s="138"/>
      <c r="C26" s="139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8"/>
      <c r="B27" s="138"/>
      <c r="C27" s="139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 t="s">
        <v>7</v>
      </c>
      <c r="F28" s="36" t="s">
        <v>7</v>
      </c>
      <c r="G28" s="36" t="s">
        <v>7</v>
      </c>
      <c r="H28" s="36" t="s">
        <v>7</v>
      </c>
      <c r="I28" s="36" t="s">
        <v>7</v>
      </c>
      <c r="J28" s="36" t="s">
        <v>7</v>
      </c>
      <c r="K28" s="36" t="s">
        <v>7</v>
      </c>
      <c r="L28" s="36" t="s">
        <v>7</v>
      </c>
      <c r="M28" s="36" t="s">
        <v>7</v>
      </c>
      <c r="N28" s="36" t="s">
        <v>7</v>
      </c>
      <c r="O28" s="36" t="s">
        <v>7</v>
      </c>
      <c r="P28" s="36" t="s">
        <v>7</v>
      </c>
      <c r="Q28" s="36" t="s">
        <v>7</v>
      </c>
      <c r="R28" s="36" t="s">
        <v>7</v>
      </c>
      <c r="S28" s="36" t="s">
        <v>7</v>
      </c>
      <c r="T28" s="36" t="s">
        <v>7</v>
      </c>
      <c r="U28" s="36" t="s">
        <v>7</v>
      </c>
      <c r="V28" s="36" t="s">
        <v>7</v>
      </c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>
        <v>4</v>
      </c>
      <c r="F29" s="36">
        <v>4</v>
      </c>
      <c r="G29" s="36">
        <v>5</v>
      </c>
      <c r="H29" s="36">
        <v>4</v>
      </c>
      <c r="I29" s="36">
        <v>6</v>
      </c>
      <c r="J29" s="36">
        <v>3</v>
      </c>
      <c r="K29" s="36">
        <v>8</v>
      </c>
      <c r="L29" s="36">
        <v>7</v>
      </c>
      <c r="M29" s="36">
        <v>3</v>
      </c>
      <c r="N29" s="36">
        <v>5</v>
      </c>
      <c r="O29" s="36">
        <v>7</v>
      </c>
      <c r="P29" s="36">
        <v>6</v>
      </c>
      <c r="Q29" s="36">
        <v>6</v>
      </c>
      <c r="R29" s="36">
        <v>4</v>
      </c>
      <c r="S29" s="36">
        <v>6</v>
      </c>
      <c r="T29" s="36">
        <v>7</v>
      </c>
      <c r="U29" s="36">
        <v>6</v>
      </c>
      <c r="V29" s="36">
        <v>4</v>
      </c>
      <c r="W29" s="56">
        <f t="shared" si="12"/>
        <v>95</v>
      </c>
    </row>
    <row r="30" spans="1:23" ht="12.75">
      <c r="A30" s="53" t="s">
        <v>7</v>
      </c>
      <c r="B30" s="77" t="str">
        <f>B6</f>
        <v>Szabo Marián 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8" t="s">
        <v>23</v>
      </c>
      <c r="B33" s="138"/>
      <c r="C33" s="138"/>
      <c r="D33" s="58"/>
      <c r="E33" s="62">
        <f aca="true" t="shared" si="13" ref="E33:V33">MIN(E28:E32)</f>
        <v>4</v>
      </c>
      <c r="F33" s="62">
        <f t="shared" si="13"/>
        <v>4</v>
      </c>
      <c r="G33" s="62">
        <f t="shared" si="13"/>
        <v>5</v>
      </c>
      <c r="H33" s="62">
        <f t="shared" si="13"/>
        <v>4</v>
      </c>
      <c r="I33" s="62">
        <f t="shared" si="13"/>
        <v>6</v>
      </c>
      <c r="J33" s="62">
        <f t="shared" si="13"/>
        <v>3</v>
      </c>
      <c r="K33" s="62">
        <f t="shared" si="13"/>
        <v>8</v>
      </c>
      <c r="L33" s="62">
        <f t="shared" si="13"/>
        <v>7</v>
      </c>
      <c r="M33" s="62">
        <f t="shared" si="13"/>
        <v>3</v>
      </c>
      <c r="N33" s="62">
        <f t="shared" si="13"/>
        <v>5</v>
      </c>
      <c r="O33" s="62">
        <f t="shared" si="13"/>
        <v>7</v>
      </c>
      <c r="P33" s="62">
        <f t="shared" si="13"/>
        <v>6</v>
      </c>
      <c r="Q33" s="62">
        <f t="shared" si="13"/>
        <v>6</v>
      </c>
      <c r="R33" s="62">
        <f t="shared" si="13"/>
        <v>4</v>
      </c>
      <c r="S33" s="62">
        <f t="shared" si="13"/>
        <v>6</v>
      </c>
      <c r="T33" s="62">
        <f t="shared" si="13"/>
        <v>7</v>
      </c>
      <c r="U33" s="62">
        <f t="shared" si="13"/>
        <v>6</v>
      </c>
      <c r="V33" s="62">
        <f t="shared" si="13"/>
        <v>4</v>
      </c>
      <c r="W33" s="60">
        <f t="shared" si="12"/>
        <v>95</v>
      </c>
    </row>
    <row r="36" spans="1:23" ht="13.5" thickBot="1">
      <c r="A36" s="138" t="s">
        <v>18</v>
      </c>
      <c r="B36" s="138"/>
      <c r="C36" s="139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8"/>
      <c r="B37" s="138"/>
      <c r="C37" s="139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>
        <v>5</v>
      </c>
      <c r="F39" s="36">
        <v>3</v>
      </c>
      <c r="G39" s="36">
        <v>7</v>
      </c>
      <c r="H39" s="36">
        <v>5</v>
      </c>
      <c r="I39" s="36">
        <v>5</v>
      </c>
      <c r="J39" s="36">
        <v>7</v>
      </c>
      <c r="K39" s="36">
        <v>7</v>
      </c>
      <c r="L39" s="36">
        <v>4</v>
      </c>
      <c r="M39" s="36">
        <v>4</v>
      </c>
      <c r="N39" s="36">
        <v>5</v>
      </c>
      <c r="O39" s="36">
        <v>4</v>
      </c>
      <c r="P39" s="36">
        <v>5</v>
      </c>
      <c r="Q39" s="36">
        <v>6</v>
      </c>
      <c r="R39" s="36">
        <v>4</v>
      </c>
      <c r="S39" s="36">
        <v>4</v>
      </c>
      <c r="T39" s="36">
        <v>5</v>
      </c>
      <c r="U39" s="36">
        <v>6</v>
      </c>
      <c r="V39" s="36">
        <v>3</v>
      </c>
      <c r="W39" s="56">
        <f t="shared" si="14"/>
        <v>89</v>
      </c>
    </row>
    <row r="40" spans="1:23" ht="12.75">
      <c r="A40" s="53" t="s">
        <v>7</v>
      </c>
      <c r="B40" s="77" t="str">
        <f>B9</f>
        <v>Hajdu Ady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40" t="s">
        <v>23</v>
      </c>
      <c r="B43" s="140"/>
      <c r="C43" s="140"/>
      <c r="D43" s="61"/>
      <c r="E43" s="62">
        <f aca="true" t="shared" si="15" ref="E43:V43">MIN(E38:E42)</f>
        <v>5</v>
      </c>
      <c r="F43" s="62">
        <f t="shared" si="15"/>
        <v>3</v>
      </c>
      <c r="G43" s="62">
        <f t="shared" si="15"/>
        <v>7</v>
      </c>
      <c r="H43" s="62">
        <f t="shared" si="15"/>
        <v>5</v>
      </c>
      <c r="I43" s="62">
        <f t="shared" si="15"/>
        <v>5</v>
      </c>
      <c r="J43" s="62">
        <f t="shared" si="15"/>
        <v>7</v>
      </c>
      <c r="K43" s="62">
        <f t="shared" si="15"/>
        <v>7</v>
      </c>
      <c r="L43" s="62">
        <f t="shared" si="15"/>
        <v>4</v>
      </c>
      <c r="M43" s="62">
        <f t="shared" si="15"/>
        <v>4</v>
      </c>
      <c r="N43" s="62">
        <f t="shared" si="15"/>
        <v>5</v>
      </c>
      <c r="O43" s="62">
        <f t="shared" si="15"/>
        <v>4</v>
      </c>
      <c r="P43" s="62">
        <f t="shared" si="15"/>
        <v>5</v>
      </c>
      <c r="Q43" s="62">
        <f t="shared" si="15"/>
        <v>6</v>
      </c>
      <c r="R43" s="62">
        <f t="shared" si="15"/>
        <v>4</v>
      </c>
      <c r="S43" s="62">
        <f t="shared" si="15"/>
        <v>4</v>
      </c>
      <c r="T43" s="62">
        <f t="shared" si="15"/>
        <v>5</v>
      </c>
      <c r="U43" s="62">
        <f t="shared" si="15"/>
        <v>6</v>
      </c>
      <c r="V43" s="62">
        <f t="shared" si="15"/>
        <v>3</v>
      </c>
      <c r="W43" s="60">
        <f t="shared" si="14"/>
        <v>89</v>
      </c>
    </row>
    <row r="46" spans="1:23" ht="13.5" thickBot="1">
      <c r="A46" s="138" t="s">
        <v>18</v>
      </c>
      <c r="B46" s="138"/>
      <c r="C46" s="139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8"/>
      <c r="B47" s="138"/>
      <c r="C47" s="139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 t="s">
        <v>7</v>
      </c>
      <c r="F48" s="36" t="s">
        <v>7</v>
      </c>
      <c r="G48" s="36" t="s">
        <v>7</v>
      </c>
      <c r="H48" s="36" t="s">
        <v>7</v>
      </c>
      <c r="I48" s="36" t="s">
        <v>7</v>
      </c>
      <c r="J48" s="36" t="s">
        <v>7</v>
      </c>
      <c r="K48" s="36" t="s">
        <v>7</v>
      </c>
      <c r="L48" s="36" t="s">
        <v>7</v>
      </c>
      <c r="M48" s="36" t="s">
        <v>7</v>
      </c>
      <c r="N48" s="36" t="s">
        <v>7</v>
      </c>
      <c r="O48" s="36" t="s">
        <v>7</v>
      </c>
      <c r="P48" s="36" t="s">
        <v>7</v>
      </c>
      <c r="Q48" s="36" t="s">
        <v>7</v>
      </c>
      <c r="R48" s="36" t="s">
        <v>7</v>
      </c>
      <c r="S48" s="36" t="s">
        <v>7</v>
      </c>
      <c r="T48" s="36" t="s">
        <v>7</v>
      </c>
      <c r="U48" s="36" t="s">
        <v>7</v>
      </c>
      <c r="V48" s="36" t="s">
        <v>7</v>
      </c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4</v>
      </c>
      <c r="G49" s="36">
        <v>6</v>
      </c>
      <c r="H49" s="36">
        <v>6</v>
      </c>
      <c r="I49" s="36">
        <v>5</v>
      </c>
      <c r="J49" s="36">
        <v>4</v>
      </c>
      <c r="K49" s="36">
        <v>6</v>
      </c>
      <c r="L49" s="36">
        <v>7</v>
      </c>
      <c r="M49" s="36">
        <v>7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56">
        <f t="shared" si="16"/>
        <v>149</v>
      </c>
    </row>
    <row r="50" spans="1:23" ht="12.75">
      <c r="A50" s="53" t="s">
        <v>7</v>
      </c>
      <c r="B50" s="77" t="str">
        <f>B12</f>
        <v>Kottman Igor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40" t="s">
        <v>23</v>
      </c>
      <c r="B53" s="140"/>
      <c r="C53" s="140"/>
      <c r="D53" s="61"/>
      <c r="E53" s="62">
        <f aca="true" t="shared" si="17" ref="E53:V53">MIN(E48:E52)</f>
        <v>5</v>
      </c>
      <c r="F53" s="62">
        <f t="shared" si="17"/>
        <v>4</v>
      </c>
      <c r="G53" s="62">
        <f t="shared" si="17"/>
        <v>6</v>
      </c>
      <c r="H53" s="62">
        <f t="shared" si="17"/>
        <v>6</v>
      </c>
      <c r="I53" s="62">
        <f t="shared" si="17"/>
        <v>5</v>
      </c>
      <c r="J53" s="62">
        <f t="shared" si="17"/>
        <v>4</v>
      </c>
      <c r="K53" s="62">
        <f t="shared" si="17"/>
        <v>6</v>
      </c>
      <c r="L53" s="62">
        <f t="shared" si="17"/>
        <v>7</v>
      </c>
      <c r="M53" s="62">
        <f t="shared" si="17"/>
        <v>7</v>
      </c>
      <c r="N53" s="62">
        <f t="shared" si="17"/>
        <v>11</v>
      </c>
      <c r="O53" s="62">
        <f t="shared" si="17"/>
        <v>11</v>
      </c>
      <c r="P53" s="62">
        <f t="shared" si="17"/>
        <v>11</v>
      </c>
      <c r="Q53" s="62">
        <f t="shared" si="17"/>
        <v>11</v>
      </c>
      <c r="R53" s="62">
        <f t="shared" si="17"/>
        <v>11</v>
      </c>
      <c r="S53" s="62">
        <f t="shared" si="17"/>
        <v>11</v>
      </c>
      <c r="T53" s="62">
        <f t="shared" si="17"/>
        <v>11</v>
      </c>
      <c r="U53" s="62">
        <f t="shared" si="17"/>
        <v>11</v>
      </c>
      <c r="V53" s="62">
        <f t="shared" si="17"/>
        <v>11</v>
      </c>
      <c r="W53" s="60">
        <f t="shared" si="16"/>
        <v>149</v>
      </c>
    </row>
    <row r="56" spans="1:23" ht="13.5" thickBot="1">
      <c r="A56" s="138" t="s">
        <v>18</v>
      </c>
      <c r="B56" s="138"/>
      <c r="C56" s="139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8"/>
      <c r="B57" s="138"/>
      <c r="C57" s="139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4</v>
      </c>
      <c r="G59" s="36">
        <v>5</v>
      </c>
      <c r="H59" s="36">
        <v>5</v>
      </c>
      <c r="I59" s="36">
        <v>6</v>
      </c>
      <c r="J59" s="36">
        <v>3</v>
      </c>
      <c r="K59" s="36">
        <v>7</v>
      </c>
      <c r="L59" s="36">
        <v>4</v>
      </c>
      <c r="M59" s="36">
        <v>4</v>
      </c>
      <c r="N59" s="36">
        <v>6</v>
      </c>
      <c r="O59" s="36">
        <v>4</v>
      </c>
      <c r="P59" s="36">
        <v>5</v>
      </c>
      <c r="Q59" s="36">
        <v>7</v>
      </c>
      <c r="R59" s="36">
        <v>9</v>
      </c>
      <c r="S59" s="36">
        <v>5</v>
      </c>
      <c r="T59" s="36">
        <v>11</v>
      </c>
      <c r="U59" s="36">
        <v>7</v>
      </c>
      <c r="V59" s="36">
        <v>4</v>
      </c>
      <c r="W59" s="56">
        <f t="shared" si="18"/>
        <v>101</v>
      </c>
    </row>
    <row r="60" spans="1:23" ht="12.75">
      <c r="A60" s="53" t="s">
        <v>7</v>
      </c>
      <c r="B60" s="77" t="str">
        <f>B15</f>
        <v>Šmotlák Roman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8" t="s">
        <v>23</v>
      </c>
      <c r="B63" s="138"/>
      <c r="C63" s="138"/>
      <c r="D63" s="58"/>
      <c r="E63" s="59">
        <f aca="true" t="shared" si="19" ref="E63:V63">MIN(E58:E62)</f>
        <v>5</v>
      </c>
      <c r="F63" s="59">
        <f t="shared" si="19"/>
        <v>4</v>
      </c>
      <c r="G63" s="59">
        <f t="shared" si="19"/>
        <v>5</v>
      </c>
      <c r="H63" s="59">
        <f t="shared" si="19"/>
        <v>5</v>
      </c>
      <c r="I63" s="59">
        <f t="shared" si="19"/>
        <v>6</v>
      </c>
      <c r="J63" s="59">
        <f t="shared" si="19"/>
        <v>3</v>
      </c>
      <c r="K63" s="59">
        <f t="shared" si="19"/>
        <v>7</v>
      </c>
      <c r="L63" s="59">
        <f t="shared" si="19"/>
        <v>4</v>
      </c>
      <c r="M63" s="59">
        <f t="shared" si="19"/>
        <v>4</v>
      </c>
      <c r="N63" s="59">
        <f t="shared" si="19"/>
        <v>6</v>
      </c>
      <c r="O63" s="59">
        <f t="shared" si="19"/>
        <v>4</v>
      </c>
      <c r="P63" s="59">
        <f t="shared" si="19"/>
        <v>5</v>
      </c>
      <c r="Q63" s="59">
        <f t="shared" si="19"/>
        <v>7</v>
      </c>
      <c r="R63" s="59">
        <f t="shared" si="19"/>
        <v>9</v>
      </c>
      <c r="S63" s="59">
        <f t="shared" si="19"/>
        <v>5</v>
      </c>
      <c r="T63" s="59">
        <f t="shared" si="19"/>
        <v>11</v>
      </c>
      <c r="U63" s="59">
        <f t="shared" si="19"/>
        <v>7</v>
      </c>
      <c r="V63" s="59">
        <f t="shared" si="19"/>
        <v>4</v>
      </c>
      <c r="W63" s="60">
        <f t="shared" si="18"/>
        <v>101</v>
      </c>
    </row>
    <row r="65" ht="13.5" thickBot="1">
      <c r="AE65" s="5" t="s">
        <v>7</v>
      </c>
    </row>
    <row r="66" spans="1:23" ht="13.5" thickBot="1">
      <c r="A66" s="138" t="s">
        <v>18</v>
      </c>
      <c r="B66" s="138"/>
      <c r="C66" s="139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8"/>
      <c r="B67" s="138"/>
      <c r="C67" s="139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Tůma  Filip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8" t="s">
        <v>23</v>
      </c>
      <c r="B73" s="138"/>
      <c r="C73" s="138"/>
      <c r="D73" s="58"/>
      <c r="E73" s="59">
        <f>MIN(E68:E72)</f>
        <v>0</v>
      </c>
      <c r="F73" s="59">
        <f aca="true" t="shared" si="21" ref="F73:V73">MIN(F68:F72)</f>
        <v>0</v>
      </c>
      <c r="G73" s="59">
        <f t="shared" si="21"/>
        <v>0</v>
      </c>
      <c r="H73" s="59">
        <f t="shared" si="21"/>
        <v>0</v>
      </c>
      <c r="I73" s="59">
        <f t="shared" si="21"/>
        <v>0</v>
      </c>
      <c r="J73" s="59">
        <f t="shared" si="21"/>
        <v>0</v>
      </c>
      <c r="K73" s="59">
        <f t="shared" si="21"/>
        <v>0</v>
      </c>
      <c r="L73" s="59">
        <f t="shared" si="21"/>
        <v>0</v>
      </c>
      <c r="M73" s="59">
        <f t="shared" si="21"/>
        <v>0</v>
      </c>
      <c r="N73" s="59">
        <f t="shared" si="21"/>
        <v>0</v>
      </c>
      <c r="O73" s="59">
        <f t="shared" si="21"/>
        <v>0</v>
      </c>
      <c r="P73" s="59">
        <f t="shared" si="21"/>
        <v>0</v>
      </c>
      <c r="Q73" s="59">
        <f t="shared" si="21"/>
        <v>0</v>
      </c>
      <c r="R73" s="59">
        <f t="shared" si="21"/>
        <v>0</v>
      </c>
      <c r="S73" s="59">
        <f t="shared" si="21"/>
        <v>0</v>
      </c>
      <c r="T73" s="59">
        <f t="shared" si="21"/>
        <v>0</v>
      </c>
      <c r="U73" s="59">
        <f t="shared" si="21"/>
        <v>0</v>
      </c>
      <c r="V73" s="59">
        <f t="shared" si="21"/>
        <v>0</v>
      </c>
      <c r="W73" s="60">
        <f t="shared" si="20"/>
        <v>0</v>
      </c>
      <c r="AH73" s="5" t="s">
        <v>7</v>
      </c>
    </row>
    <row r="76" spans="1:23" ht="13.5" thickBot="1">
      <c r="A76" s="138" t="s">
        <v>18</v>
      </c>
      <c r="B76" s="138"/>
      <c r="C76" s="139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8"/>
      <c r="B77" s="138"/>
      <c r="C77" s="139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35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  <c r="AI78" s="5" t="s">
        <v>7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 t="s">
        <v>7</v>
      </c>
      <c r="W79" s="56">
        <f t="shared" si="22"/>
        <v>0</v>
      </c>
    </row>
    <row r="80" spans="1:23" ht="12.75">
      <c r="A80" s="53" t="s">
        <v>7</v>
      </c>
      <c r="B80" s="77" t="str">
        <f>B21</f>
        <v>Bajza Slavomír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 t="s">
        <v>7</v>
      </c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 t="s">
        <v>7</v>
      </c>
      <c r="W82" s="56">
        <f t="shared" si="22"/>
        <v>0</v>
      </c>
    </row>
    <row r="83" spans="1:23" ht="13.5" thickBot="1">
      <c r="A83" s="138" t="s">
        <v>23</v>
      </c>
      <c r="B83" s="138"/>
      <c r="C83" s="138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 t="s">
        <v>7</v>
      </c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 t="s">
        <v>7</v>
      </c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 t="s">
        <v>7</v>
      </c>
      <c r="W86" s="66"/>
    </row>
    <row r="88" spans="1:27" ht="13.5" thickBot="1">
      <c r="A88" s="132" t="s">
        <v>24</v>
      </c>
      <c r="B88" s="133" t="s">
        <v>25</v>
      </c>
      <c r="C88" s="133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2"/>
      <c r="B89" s="133"/>
      <c r="C89" s="133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4" t="str">
        <f>B30</f>
        <v>Szabo Marián </v>
      </c>
      <c r="C90" s="134"/>
      <c r="D90" s="135" t="s">
        <v>26</v>
      </c>
      <c r="E90" s="105">
        <f aca="true" t="shared" si="24" ref="E90:V90">E33</f>
        <v>4</v>
      </c>
      <c r="F90" s="71">
        <f t="shared" si="24"/>
        <v>4</v>
      </c>
      <c r="G90" s="71">
        <f t="shared" si="24"/>
        <v>5</v>
      </c>
      <c r="H90" s="71">
        <f t="shared" si="24"/>
        <v>4</v>
      </c>
      <c r="I90" s="71">
        <f t="shared" si="24"/>
        <v>6</v>
      </c>
      <c r="J90" s="71">
        <f t="shared" si="24"/>
        <v>3</v>
      </c>
      <c r="K90" s="71">
        <f t="shared" si="24"/>
        <v>8</v>
      </c>
      <c r="L90" s="71">
        <f t="shared" si="24"/>
        <v>7</v>
      </c>
      <c r="M90" s="71">
        <f t="shared" si="24"/>
        <v>3</v>
      </c>
      <c r="N90" s="71">
        <f t="shared" si="24"/>
        <v>5</v>
      </c>
      <c r="O90" s="71">
        <f t="shared" si="24"/>
        <v>7</v>
      </c>
      <c r="P90" s="71">
        <f t="shared" si="24"/>
        <v>6</v>
      </c>
      <c r="Q90" s="71">
        <f t="shared" si="24"/>
        <v>6</v>
      </c>
      <c r="R90" s="71">
        <f t="shared" si="24"/>
        <v>4</v>
      </c>
      <c r="S90" s="71">
        <f t="shared" si="24"/>
        <v>6</v>
      </c>
      <c r="T90" s="71">
        <f t="shared" si="24"/>
        <v>7</v>
      </c>
      <c r="U90" s="71">
        <f t="shared" si="24"/>
        <v>6</v>
      </c>
      <c r="V90" s="106">
        <f t="shared" si="24"/>
        <v>4</v>
      </c>
      <c r="W90" s="56">
        <f aca="true" t="shared" si="25" ref="W90:W95">SUM(E90:V90)</f>
        <v>95</v>
      </c>
    </row>
    <row r="91" spans="1:23" ht="13.5" thickBot="1">
      <c r="A91" s="72">
        <v>2</v>
      </c>
      <c r="B91" s="136" t="str">
        <f>B40</f>
        <v>Hajdu Ady</v>
      </c>
      <c r="C91" s="136"/>
      <c r="D91" s="135"/>
      <c r="E91" s="103">
        <f>E43</f>
        <v>5</v>
      </c>
      <c r="F91" s="65">
        <f aca="true" t="shared" si="26" ref="F91:V91">F43</f>
        <v>3</v>
      </c>
      <c r="G91" s="65">
        <f t="shared" si="26"/>
        <v>7</v>
      </c>
      <c r="H91" s="65">
        <f t="shared" si="26"/>
        <v>5</v>
      </c>
      <c r="I91" s="65">
        <f t="shared" si="26"/>
        <v>5</v>
      </c>
      <c r="J91" s="65">
        <f t="shared" si="26"/>
        <v>7</v>
      </c>
      <c r="K91" s="65">
        <f t="shared" si="26"/>
        <v>7</v>
      </c>
      <c r="L91" s="65">
        <f t="shared" si="26"/>
        <v>4</v>
      </c>
      <c r="M91" s="65">
        <f t="shared" si="26"/>
        <v>4</v>
      </c>
      <c r="N91" s="65">
        <f t="shared" si="26"/>
        <v>5</v>
      </c>
      <c r="O91" s="65">
        <f t="shared" si="26"/>
        <v>4</v>
      </c>
      <c r="P91" s="65">
        <f t="shared" si="26"/>
        <v>5</v>
      </c>
      <c r="Q91" s="65">
        <f t="shared" si="26"/>
        <v>6</v>
      </c>
      <c r="R91" s="65">
        <f t="shared" si="26"/>
        <v>4</v>
      </c>
      <c r="S91" s="65">
        <f t="shared" si="26"/>
        <v>4</v>
      </c>
      <c r="T91" s="65">
        <f t="shared" si="26"/>
        <v>5</v>
      </c>
      <c r="U91" s="65">
        <f t="shared" si="26"/>
        <v>6</v>
      </c>
      <c r="V91" s="104">
        <f t="shared" si="26"/>
        <v>3</v>
      </c>
      <c r="W91" s="56">
        <f t="shared" si="25"/>
        <v>89</v>
      </c>
    </row>
    <row r="92" spans="1:23" ht="13.5" thickBot="1">
      <c r="A92" s="72">
        <v>3</v>
      </c>
      <c r="B92" s="136" t="str">
        <f>B50</f>
        <v>Kottman Igor</v>
      </c>
      <c r="C92" s="136"/>
      <c r="D92" s="135"/>
      <c r="E92" s="103">
        <f>E53</f>
        <v>5</v>
      </c>
      <c r="F92" s="65">
        <f aca="true" t="shared" si="27" ref="F92:V92">F53</f>
        <v>4</v>
      </c>
      <c r="G92" s="65">
        <f t="shared" si="27"/>
        <v>6</v>
      </c>
      <c r="H92" s="65">
        <f t="shared" si="27"/>
        <v>6</v>
      </c>
      <c r="I92" s="65">
        <f t="shared" si="27"/>
        <v>5</v>
      </c>
      <c r="J92" s="65">
        <f t="shared" si="27"/>
        <v>4</v>
      </c>
      <c r="K92" s="65">
        <f t="shared" si="27"/>
        <v>6</v>
      </c>
      <c r="L92" s="65">
        <f t="shared" si="27"/>
        <v>7</v>
      </c>
      <c r="M92" s="65">
        <f t="shared" si="27"/>
        <v>7</v>
      </c>
      <c r="N92" s="65">
        <f t="shared" si="27"/>
        <v>11</v>
      </c>
      <c r="O92" s="65">
        <f t="shared" si="27"/>
        <v>11</v>
      </c>
      <c r="P92" s="65">
        <f t="shared" si="27"/>
        <v>11</v>
      </c>
      <c r="Q92" s="65">
        <f t="shared" si="27"/>
        <v>11</v>
      </c>
      <c r="R92" s="65">
        <f t="shared" si="27"/>
        <v>11</v>
      </c>
      <c r="S92" s="65">
        <f t="shared" si="27"/>
        <v>11</v>
      </c>
      <c r="T92" s="65">
        <f t="shared" si="27"/>
        <v>11</v>
      </c>
      <c r="U92" s="65">
        <f t="shared" si="27"/>
        <v>11</v>
      </c>
      <c r="V92" s="104">
        <f t="shared" si="27"/>
        <v>11</v>
      </c>
      <c r="W92" s="56">
        <f t="shared" si="25"/>
        <v>149</v>
      </c>
    </row>
    <row r="93" spans="1:23" ht="13.5" thickBot="1">
      <c r="A93" s="72">
        <v>4</v>
      </c>
      <c r="B93" s="136" t="str">
        <f>B60</f>
        <v>Šmotlák Roman</v>
      </c>
      <c r="C93" s="136"/>
      <c r="D93" s="135"/>
      <c r="E93" s="103">
        <f>E63</f>
        <v>5</v>
      </c>
      <c r="F93" s="65">
        <f aca="true" t="shared" si="28" ref="F93:V93">F63</f>
        <v>4</v>
      </c>
      <c r="G93" s="65">
        <f t="shared" si="28"/>
        <v>5</v>
      </c>
      <c r="H93" s="65">
        <f t="shared" si="28"/>
        <v>5</v>
      </c>
      <c r="I93" s="65">
        <f t="shared" si="28"/>
        <v>6</v>
      </c>
      <c r="J93" s="65">
        <f t="shared" si="28"/>
        <v>3</v>
      </c>
      <c r="K93" s="65">
        <f t="shared" si="28"/>
        <v>7</v>
      </c>
      <c r="L93" s="65">
        <f t="shared" si="28"/>
        <v>4</v>
      </c>
      <c r="M93" s="65">
        <f t="shared" si="28"/>
        <v>4</v>
      </c>
      <c r="N93" s="65">
        <f t="shared" si="28"/>
        <v>6</v>
      </c>
      <c r="O93" s="65">
        <f t="shared" si="28"/>
        <v>4</v>
      </c>
      <c r="P93" s="65">
        <f t="shared" si="28"/>
        <v>5</v>
      </c>
      <c r="Q93" s="65">
        <f t="shared" si="28"/>
        <v>7</v>
      </c>
      <c r="R93" s="65">
        <f t="shared" si="28"/>
        <v>9</v>
      </c>
      <c r="S93" s="65">
        <f t="shared" si="28"/>
        <v>5</v>
      </c>
      <c r="T93" s="65">
        <f t="shared" si="28"/>
        <v>11</v>
      </c>
      <c r="U93" s="65">
        <f t="shared" si="28"/>
        <v>7</v>
      </c>
      <c r="V93" s="104">
        <f t="shared" si="28"/>
        <v>4</v>
      </c>
      <c r="W93" s="56">
        <f t="shared" si="25"/>
        <v>101</v>
      </c>
    </row>
    <row r="94" spans="1:23" ht="13.5" thickBot="1">
      <c r="A94" s="72">
        <v>5</v>
      </c>
      <c r="B94" s="136" t="str">
        <f>B70</f>
        <v>Tůma  Filip</v>
      </c>
      <c r="C94" s="136"/>
      <c r="D94" s="135"/>
      <c r="E94" s="103">
        <f>E73</f>
        <v>0</v>
      </c>
      <c r="F94" s="65">
        <f aca="true" t="shared" si="29" ref="F94:V94">F73</f>
        <v>0</v>
      </c>
      <c r="G94" s="65">
        <f t="shared" si="29"/>
        <v>0</v>
      </c>
      <c r="H94" s="65">
        <f t="shared" si="29"/>
        <v>0</v>
      </c>
      <c r="I94" s="65">
        <f t="shared" si="29"/>
        <v>0</v>
      </c>
      <c r="J94" s="65">
        <f t="shared" si="29"/>
        <v>0</v>
      </c>
      <c r="K94" s="65">
        <f t="shared" si="29"/>
        <v>0</v>
      </c>
      <c r="L94" s="65">
        <f t="shared" si="29"/>
        <v>0</v>
      </c>
      <c r="M94" s="65">
        <f t="shared" si="29"/>
        <v>0</v>
      </c>
      <c r="N94" s="65">
        <f t="shared" si="29"/>
        <v>0</v>
      </c>
      <c r="O94" s="65">
        <f t="shared" si="29"/>
        <v>0</v>
      </c>
      <c r="P94" s="65">
        <f t="shared" si="29"/>
        <v>0</v>
      </c>
      <c r="Q94" s="65">
        <f t="shared" si="29"/>
        <v>0</v>
      </c>
      <c r="R94" s="65">
        <f t="shared" si="29"/>
        <v>0</v>
      </c>
      <c r="S94" s="65">
        <f t="shared" si="29"/>
        <v>0</v>
      </c>
      <c r="T94" s="65">
        <f t="shared" si="29"/>
        <v>0</v>
      </c>
      <c r="U94" s="65">
        <f t="shared" si="29"/>
        <v>0</v>
      </c>
      <c r="V94" s="104">
        <f t="shared" si="29"/>
        <v>0</v>
      </c>
      <c r="W94" s="56">
        <f t="shared" si="25"/>
        <v>0</v>
      </c>
    </row>
    <row r="95" spans="1:23" ht="13.5" thickBot="1">
      <c r="A95" s="73">
        <v>6</v>
      </c>
      <c r="B95" s="137" t="str">
        <f>B80</f>
        <v>Bajza Slavomír</v>
      </c>
      <c r="C95" s="137"/>
      <c r="D95" s="135"/>
      <c r="E95" s="107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8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59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111</v>
      </c>
      <c r="C6" s="29">
        <v>12.4</v>
      </c>
      <c r="D6" s="30">
        <f>IF(C6="ZK",$X$3,ROUND(SUM(C6*$A$2/$C$2-($W$2-$B$2)),0))</f>
        <v>11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2</v>
      </c>
      <c r="W6" s="30">
        <f>SUM(E6:V6)</f>
        <v>2</v>
      </c>
      <c r="X6" s="31">
        <f>IF(C6&gt;-50,IF(X7=TRUE,"s",SUM(E7:V7)),"z")</f>
        <v>191</v>
      </c>
      <c r="Y6" s="31">
        <f>IF(X7=TRUE,"s",SUM(N7:V7))</f>
        <v>92</v>
      </c>
      <c r="Z6" s="31">
        <f>IF(X7=TRUE,"s",SUM(Q7:W7))</f>
        <v>59</v>
      </c>
      <c r="AA6" s="31">
        <f>IF(X7=TRUE,"s",SUM(T7:V7))</f>
        <v>26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3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95</v>
      </c>
      <c r="C9" s="29">
        <v>6</v>
      </c>
      <c r="D9" s="30">
        <f>IF(C9="ZK",$X$3,ROUND(SUM(C9*$A$2/$C$2-($W$2-$B$2)),0))</f>
        <v>5</v>
      </c>
      <c r="E9" s="30">
        <f aca="true" t="shared" si="2" ref="E9:V9">IF(E10="s",0,IF(E11-E10+E$2&lt;0,0,E11-E10+E$2))</f>
        <v>1</v>
      </c>
      <c r="F9" s="30">
        <f t="shared" si="2"/>
        <v>3</v>
      </c>
      <c r="G9" s="30">
        <f t="shared" si="2"/>
        <v>2</v>
      </c>
      <c r="H9" s="30">
        <f t="shared" si="2"/>
        <v>3</v>
      </c>
      <c r="I9" s="30">
        <f t="shared" si="2"/>
        <v>1</v>
      </c>
      <c r="J9" s="30">
        <f t="shared" si="2"/>
        <v>2</v>
      </c>
      <c r="K9" s="30">
        <f t="shared" si="2"/>
        <v>2</v>
      </c>
      <c r="L9" s="30">
        <f t="shared" si="2"/>
        <v>1</v>
      </c>
      <c r="M9" s="30">
        <f t="shared" si="2"/>
        <v>2</v>
      </c>
      <c r="N9" s="30">
        <f t="shared" si="2"/>
        <v>1</v>
      </c>
      <c r="O9" s="30">
        <f t="shared" si="2"/>
        <v>1</v>
      </c>
      <c r="P9" s="30">
        <f t="shared" si="2"/>
        <v>2</v>
      </c>
      <c r="Q9" s="30">
        <f t="shared" si="2"/>
        <v>2</v>
      </c>
      <c r="R9" s="30">
        <f t="shared" si="2"/>
        <v>3</v>
      </c>
      <c r="S9" s="30">
        <f t="shared" si="2"/>
        <v>2</v>
      </c>
      <c r="T9" s="30">
        <f t="shared" si="2"/>
        <v>1</v>
      </c>
      <c r="U9" s="30">
        <f t="shared" si="2"/>
        <v>3</v>
      </c>
      <c r="V9" s="30">
        <f t="shared" si="2"/>
        <v>0</v>
      </c>
      <c r="W9" s="30">
        <f>SUM(E9:V9)</f>
        <v>32</v>
      </c>
      <c r="X9" s="31">
        <f>IF(C9&gt;-50,IF(X10=TRUE,"s",SUM(E10:V10)),"z")</f>
        <v>81</v>
      </c>
      <c r="Y9" s="31">
        <f>IF(X10=TRUE,"s",SUM(N10:V10))</f>
        <v>42</v>
      </c>
      <c r="Z9" s="31">
        <f>IF(X10=TRUE,"s",SUM(Q10:W10))</f>
        <v>28</v>
      </c>
      <c r="AA9" s="31">
        <f>IF(X10=TRUE,"s",SUM(T10:V10))</f>
        <v>15</v>
      </c>
      <c r="AB9" s="31">
        <f>IF(X10=TRUE,"s",SUM(V10))</f>
        <v>5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3</v>
      </c>
      <c r="G10" s="36">
        <v>5</v>
      </c>
      <c r="H10" s="36">
        <v>4</v>
      </c>
      <c r="I10" s="36">
        <v>6</v>
      </c>
      <c r="J10" s="36">
        <v>3</v>
      </c>
      <c r="K10" s="36">
        <v>5</v>
      </c>
      <c r="L10" s="36">
        <v>5</v>
      </c>
      <c r="M10" s="36">
        <v>3</v>
      </c>
      <c r="N10" s="36">
        <v>5</v>
      </c>
      <c r="O10" s="36">
        <v>5</v>
      </c>
      <c r="P10" s="36">
        <v>4</v>
      </c>
      <c r="Q10" s="36">
        <v>5</v>
      </c>
      <c r="R10" s="36">
        <v>4</v>
      </c>
      <c r="S10" s="36">
        <v>4</v>
      </c>
      <c r="T10" s="36">
        <v>6</v>
      </c>
      <c r="U10" s="36">
        <v>4</v>
      </c>
      <c r="V10" s="36">
        <v>5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2</v>
      </c>
      <c r="H11" s="43">
        <f t="shared" si="3"/>
        <v>3</v>
      </c>
      <c r="I11" s="43">
        <f t="shared" si="3"/>
        <v>2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2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2</v>
      </c>
      <c r="U11" s="43">
        <f t="shared" si="3"/>
        <v>3</v>
      </c>
      <c r="V11" s="44">
        <f t="shared" si="3"/>
        <v>2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113</v>
      </c>
      <c r="C12" s="29">
        <v>8</v>
      </c>
      <c r="D12" s="30">
        <f>IF(C12="ZK",$X$3,ROUND(SUM(C12*$A$2/$C$2-($W$2-$B$2)),0))</f>
        <v>7</v>
      </c>
      <c r="E12" s="30">
        <f aca="true" t="shared" si="4" ref="E12:V12">IF(E13="s",0,IF(E14-E13+E$2&lt;0,0,E14-E13+E$2))</f>
        <v>2</v>
      </c>
      <c r="F12" s="30">
        <f t="shared" si="4"/>
        <v>2</v>
      </c>
      <c r="G12" s="30">
        <f t="shared" si="4"/>
        <v>1</v>
      </c>
      <c r="H12" s="30">
        <f t="shared" si="4"/>
        <v>2</v>
      </c>
      <c r="I12" s="30">
        <f t="shared" si="4"/>
        <v>1</v>
      </c>
      <c r="J12" s="30">
        <f t="shared" si="4"/>
        <v>2</v>
      </c>
      <c r="K12" s="30">
        <f t="shared" si="4"/>
        <v>3</v>
      </c>
      <c r="L12" s="30">
        <f t="shared" si="4"/>
        <v>2</v>
      </c>
      <c r="M12" s="30">
        <f t="shared" si="4"/>
        <v>0</v>
      </c>
      <c r="N12" s="30">
        <f t="shared" si="4"/>
        <v>2</v>
      </c>
      <c r="O12" s="30">
        <f t="shared" si="4"/>
        <v>2</v>
      </c>
      <c r="P12" s="30">
        <f t="shared" si="4"/>
        <v>1</v>
      </c>
      <c r="Q12" s="30">
        <f t="shared" si="4"/>
        <v>1</v>
      </c>
      <c r="R12" s="30">
        <f t="shared" si="4"/>
        <v>1</v>
      </c>
      <c r="S12" s="30">
        <f t="shared" si="4"/>
        <v>3</v>
      </c>
      <c r="T12" s="30">
        <f t="shared" si="4"/>
        <v>2</v>
      </c>
      <c r="U12" s="30">
        <f t="shared" si="4"/>
        <v>1</v>
      </c>
      <c r="V12" s="30">
        <f t="shared" si="4"/>
        <v>2</v>
      </c>
      <c r="W12" s="30">
        <f>SUM(E12:V12)</f>
        <v>30</v>
      </c>
      <c r="X12" s="31">
        <f>IF(C12&gt;-50,IF(X13=TRUE,"s",SUM(E13:V13)),"z")</f>
        <v>85</v>
      </c>
      <c r="Y12" s="31">
        <f>IF(X13=TRUE,"s",SUM(N13:V13))</f>
        <v>43</v>
      </c>
      <c r="Z12" s="31">
        <f>IF(X13=TRUE,"s",SUM(Q13:W13))</f>
        <v>30</v>
      </c>
      <c r="AA12" s="31">
        <f>IF(X13=TRUE,"s",SUM(T13:V13))</f>
        <v>15</v>
      </c>
      <c r="AB12" s="31">
        <f>IF(X13=TRUE,"s",SUM(V13))</f>
        <v>3</v>
      </c>
    </row>
    <row r="13" spans="1:28" ht="12.75">
      <c r="A13" s="32"/>
      <c r="B13" s="33" t="s">
        <v>7</v>
      </c>
      <c r="C13" s="34"/>
      <c r="D13" s="35"/>
      <c r="E13" s="36">
        <v>4</v>
      </c>
      <c r="F13" s="36">
        <v>4</v>
      </c>
      <c r="G13" s="36">
        <v>6</v>
      </c>
      <c r="H13" s="36">
        <v>5</v>
      </c>
      <c r="I13" s="36">
        <v>7</v>
      </c>
      <c r="J13" s="36">
        <v>3</v>
      </c>
      <c r="K13" s="36">
        <v>4</v>
      </c>
      <c r="L13" s="36">
        <v>4</v>
      </c>
      <c r="M13" s="36">
        <v>5</v>
      </c>
      <c r="N13" s="36">
        <v>4</v>
      </c>
      <c r="O13" s="36">
        <v>4</v>
      </c>
      <c r="P13" s="36">
        <v>5</v>
      </c>
      <c r="Q13" s="36">
        <v>6</v>
      </c>
      <c r="R13" s="36">
        <v>6</v>
      </c>
      <c r="S13" s="36">
        <v>3</v>
      </c>
      <c r="T13" s="36">
        <v>6</v>
      </c>
      <c r="U13" s="36">
        <v>6</v>
      </c>
      <c r="V13" s="36">
        <v>3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2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114</v>
      </c>
      <c r="C15" s="29">
        <v>11.4</v>
      </c>
      <c r="D15" s="30">
        <f>IF(C15="ZK",$X$3,ROUND(SUM(C15*$A$2/$C$2-($W$2-$B$2)),0))</f>
        <v>10</v>
      </c>
      <c r="E15" s="30">
        <f aca="true" t="shared" si="6" ref="E15:V15">IF(E16="s",0,IF(E17-E16+E$2&lt;0,0,E17-E16+E$2))</f>
        <v>0</v>
      </c>
      <c r="F15" s="30">
        <f t="shared" si="6"/>
        <v>3</v>
      </c>
      <c r="G15" s="30">
        <f t="shared" si="6"/>
        <v>3</v>
      </c>
      <c r="H15" s="30">
        <f t="shared" si="6"/>
        <v>2</v>
      </c>
      <c r="I15" s="30">
        <f t="shared" si="6"/>
        <v>1</v>
      </c>
      <c r="J15" s="30">
        <f t="shared" si="6"/>
        <v>2</v>
      </c>
      <c r="K15" s="30">
        <f t="shared" si="6"/>
        <v>3</v>
      </c>
      <c r="L15" s="30">
        <f t="shared" si="6"/>
        <v>0</v>
      </c>
      <c r="M15" s="30">
        <f t="shared" si="6"/>
        <v>1</v>
      </c>
      <c r="N15" s="30">
        <f t="shared" si="6"/>
        <v>2</v>
      </c>
      <c r="O15" s="30">
        <f t="shared" si="6"/>
        <v>1</v>
      </c>
      <c r="P15" s="30">
        <f t="shared" si="6"/>
        <v>3</v>
      </c>
      <c r="Q15" s="30">
        <f t="shared" si="6"/>
        <v>0</v>
      </c>
      <c r="R15" s="30">
        <f t="shared" si="6"/>
        <v>2</v>
      </c>
      <c r="S15" s="30">
        <f t="shared" si="6"/>
        <v>2</v>
      </c>
      <c r="T15" s="30">
        <f t="shared" si="6"/>
        <v>2</v>
      </c>
      <c r="U15" s="30">
        <f t="shared" si="6"/>
        <v>0</v>
      </c>
      <c r="V15" s="30">
        <f t="shared" si="6"/>
        <v>2</v>
      </c>
      <c r="W15" s="30">
        <f>SUM(E15:V15)</f>
        <v>29</v>
      </c>
      <c r="X15" s="31">
        <f>IF(C15&gt;-50,IF(X16=TRUE,"s",SUM(E16:V16)),"z")</f>
        <v>89</v>
      </c>
      <c r="Y15" s="31">
        <f>IF(X16=TRUE,"s",SUM(N16:V16))</f>
        <v>46</v>
      </c>
      <c r="Z15" s="31">
        <f>IF(X16=TRUE,"s",SUM(Q16:W16))</f>
        <v>33</v>
      </c>
      <c r="AA15" s="31">
        <f>IF(X16=TRUE,"s",SUM(T16:V16))</f>
        <v>17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6</v>
      </c>
      <c r="F16" s="36">
        <v>3</v>
      </c>
      <c r="G16" s="36">
        <v>5</v>
      </c>
      <c r="H16" s="36">
        <v>5</v>
      </c>
      <c r="I16" s="36">
        <v>7</v>
      </c>
      <c r="J16" s="36">
        <v>3</v>
      </c>
      <c r="K16" s="36">
        <v>4</v>
      </c>
      <c r="L16" s="36">
        <v>6</v>
      </c>
      <c r="M16" s="36">
        <v>4</v>
      </c>
      <c r="N16" s="36">
        <v>4</v>
      </c>
      <c r="O16" s="36">
        <v>5</v>
      </c>
      <c r="P16" s="36">
        <v>4</v>
      </c>
      <c r="Q16" s="36">
        <v>7</v>
      </c>
      <c r="R16" s="36">
        <v>5</v>
      </c>
      <c r="S16" s="36">
        <v>4</v>
      </c>
      <c r="T16" s="36">
        <v>6</v>
      </c>
      <c r="U16" s="36">
        <v>7</v>
      </c>
      <c r="V16" s="36">
        <v>4</v>
      </c>
      <c r="W16" s="35" t="s">
        <v>7</v>
      </c>
      <c r="X16" s="37">
        <v>4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130</v>
      </c>
      <c r="C18" s="29">
        <v>2</v>
      </c>
      <c r="D18" s="30">
        <f>IF(C18="ZK",$X$3,ROUND(SUM(C18*$A$2/$C$2-($W$2-$B$2)),0))</f>
        <v>0</v>
      </c>
      <c r="E18" s="30">
        <f aca="true" t="shared" si="8" ref="E18:V18">IF(E19="s",0,IF(E20-E19+E$2&lt;0,0,E20-E19+E$2))</f>
        <v>2</v>
      </c>
      <c r="F18" s="30">
        <f t="shared" si="8"/>
        <v>2</v>
      </c>
      <c r="G18" s="30">
        <f t="shared" si="8"/>
        <v>1</v>
      </c>
      <c r="H18" s="30">
        <f t="shared" si="8"/>
        <v>2</v>
      </c>
      <c r="I18" s="30">
        <f t="shared" si="8"/>
        <v>2</v>
      </c>
      <c r="J18" s="30">
        <f t="shared" si="8"/>
        <v>2</v>
      </c>
      <c r="K18" s="30">
        <f t="shared" si="8"/>
        <v>1</v>
      </c>
      <c r="L18" s="30">
        <f t="shared" si="8"/>
        <v>2</v>
      </c>
      <c r="M18" s="30">
        <f t="shared" si="8"/>
        <v>1</v>
      </c>
      <c r="N18" s="30">
        <f t="shared" si="8"/>
        <v>2</v>
      </c>
      <c r="O18" s="30">
        <f t="shared" si="8"/>
        <v>0</v>
      </c>
      <c r="P18" s="30">
        <f t="shared" si="8"/>
        <v>2</v>
      </c>
      <c r="Q18" s="30">
        <f t="shared" si="8"/>
        <v>3</v>
      </c>
      <c r="R18" s="30">
        <f t="shared" si="8"/>
        <v>3</v>
      </c>
      <c r="S18" s="30">
        <f t="shared" si="8"/>
        <v>2</v>
      </c>
      <c r="T18" s="30">
        <f t="shared" si="8"/>
        <v>1</v>
      </c>
      <c r="U18" s="30">
        <f t="shared" si="8"/>
        <v>2</v>
      </c>
      <c r="V18" s="30">
        <f t="shared" si="8"/>
        <v>1</v>
      </c>
      <c r="W18" s="30">
        <f>SUM(E18:V18)</f>
        <v>31</v>
      </c>
      <c r="X18" s="31">
        <f>IF(C18&gt;-50,IF(X19=TRUE,"s",SUM(E19:V19)),"z")</f>
        <v>77</v>
      </c>
      <c r="Y18" s="31">
        <f>IF(X19=TRUE,"s",SUM(N19:V19))</f>
        <v>39</v>
      </c>
      <c r="Z18" s="31">
        <f>IF(X19=TRUE,"s",SUM(Q19:W19))</f>
        <v>25</v>
      </c>
      <c r="AA18" s="31">
        <f>IF(X19=TRUE,"s",SUM(T19:V19))</f>
        <v>14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4</v>
      </c>
      <c r="F19" s="36">
        <v>3</v>
      </c>
      <c r="G19" s="36">
        <v>6</v>
      </c>
      <c r="H19" s="36">
        <v>4</v>
      </c>
      <c r="I19" s="36">
        <v>5</v>
      </c>
      <c r="J19" s="36">
        <v>3</v>
      </c>
      <c r="K19" s="36">
        <v>5</v>
      </c>
      <c r="L19" s="36">
        <v>4</v>
      </c>
      <c r="M19" s="36">
        <v>4</v>
      </c>
      <c r="N19" s="36">
        <v>4</v>
      </c>
      <c r="O19" s="36">
        <v>6</v>
      </c>
      <c r="P19" s="36">
        <v>4</v>
      </c>
      <c r="Q19" s="36">
        <v>4</v>
      </c>
      <c r="R19" s="36">
        <v>3</v>
      </c>
      <c r="S19" s="36">
        <v>4</v>
      </c>
      <c r="T19" s="36">
        <v>6</v>
      </c>
      <c r="U19" s="36">
        <v>4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2</v>
      </c>
      <c r="G20" s="43">
        <f t="shared" si="9"/>
        <v>2</v>
      </c>
      <c r="H20" s="43">
        <f t="shared" si="9"/>
        <v>2</v>
      </c>
      <c r="I20" s="43">
        <f t="shared" si="9"/>
        <v>2</v>
      </c>
      <c r="J20" s="43">
        <f t="shared" si="9"/>
        <v>2</v>
      </c>
      <c r="K20" s="43">
        <f t="shared" si="9"/>
        <v>2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2</v>
      </c>
      <c r="Q20" s="43">
        <f t="shared" si="9"/>
        <v>2</v>
      </c>
      <c r="R20" s="43">
        <f t="shared" si="9"/>
        <v>2</v>
      </c>
      <c r="S20" s="43">
        <f t="shared" si="9"/>
        <v>2</v>
      </c>
      <c r="T20" s="43">
        <f t="shared" si="9"/>
        <v>2</v>
      </c>
      <c r="U20" s="43">
        <f t="shared" si="9"/>
        <v>2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8" t="s">
        <v>18</v>
      </c>
      <c r="B26" s="138"/>
      <c r="C26" s="139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8"/>
      <c r="B27" s="138"/>
      <c r="C27" s="139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5</v>
      </c>
      <c r="G28" s="36">
        <v>6</v>
      </c>
      <c r="H28" s="36">
        <v>4</v>
      </c>
      <c r="I28" s="36">
        <v>6</v>
      </c>
      <c r="J28" s="36">
        <v>3</v>
      </c>
      <c r="K28" s="36">
        <v>11</v>
      </c>
      <c r="L28" s="36">
        <v>5</v>
      </c>
      <c r="M28" s="36">
        <v>3</v>
      </c>
      <c r="N28" s="36">
        <v>7</v>
      </c>
      <c r="O28" s="36">
        <v>6</v>
      </c>
      <c r="P28" s="36">
        <v>4</v>
      </c>
      <c r="Q28" s="36">
        <v>6</v>
      </c>
      <c r="R28" s="36">
        <v>5</v>
      </c>
      <c r="S28" s="36">
        <v>4</v>
      </c>
      <c r="T28" s="36">
        <v>11</v>
      </c>
      <c r="U28" s="36">
        <v>6</v>
      </c>
      <c r="V28" s="36">
        <v>4</v>
      </c>
      <c r="W28" s="56">
        <f aca="true" t="shared" si="12" ref="W28:W33">SUM(E28:V28)</f>
        <v>101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Ujhelyi Ladislav st.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8" t="s">
        <v>23</v>
      </c>
      <c r="B33" s="138"/>
      <c r="C33" s="138"/>
      <c r="D33" s="58"/>
      <c r="E33" s="62">
        <f aca="true" t="shared" si="13" ref="E33:V33">MIN(E28:E32)</f>
        <v>5</v>
      </c>
      <c r="F33" s="62">
        <f t="shared" si="13"/>
        <v>5</v>
      </c>
      <c r="G33" s="62">
        <f t="shared" si="13"/>
        <v>6</v>
      </c>
      <c r="H33" s="62">
        <f t="shared" si="13"/>
        <v>4</v>
      </c>
      <c r="I33" s="62">
        <f t="shared" si="13"/>
        <v>6</v>
      </c>
      <c r="J33" s="62">
        <f t="shared" si="13"/>
        <v>3</v>
      </c>
      <c r="K33" s="62">
        <f t="shared" si="13"/>
        <v>11</v>
      </c>
      <c r="L33" s="62">
        <f t="shared" si="13"/>
        <v>5</v>
      </c>
      <c r="M33" s="62">
        <f t="shared" si="13"/>
        <v>3</v>
      </c>
      <c r="N33" s="62">
        <f t="shared" si="13"/>
        <v>7</v>
      </c>
      <c r="O33" s="62">
        <f t="shared" si="13"/>
        <v>6</v>
      </c>
      <c r="P33" s="62">
        <f t="shared" si="13"/>
        <v>4</v>
      </c>
      <c r="Q33" s="62">
        <f t="shared" si="13"/>
        <v>6</v>
      </c>
      <c r="R33" s="62">
        <f t="shared" si="13"/>
        <v>5</v>
      </c>
      <c r="S33" s="62">
        <f t="shared" si="13"/>
        <v>4</v>
      </c>
      <c r="T33" s="62">
        <f t="shared" si="13"/>
        <v>11</v>
      </c>
      <c r="U33" s="62">
        <f t="shared" si="13"/>
        <v>6</v>
      </c>
      <c r="V33" s="62">
        <f t="shared" si="13"/>
        <v>4</v>
      </c>
      <c r="W33" s="60">
        <f t="shared" si="12"/>
        <v>101</v>
      </c>
    </row>
    <row r="36" spans="1:23" ht="13.5" thickBot="1">
      <c r="A36" s="138" t="s">
        <v>18</v>
      </c>
      <c r="B36" s="138"/>
      <c r="C36" s="139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8"/>
      <c r="B37" s="138"/>
      <c r="C37" s="139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>
        <v>5</v>
      </c>
      <c r="F39" s="36">
        <v>3</v>
      </c>
      <c r="G39" s="36">
        <v>5</v>
      </c>
      <c r="H39" s="36">
        <v>4</v>
      </c>
      <c r="I39" s="36">
        <v>6</v>
      </c>
      <c r="J39" s="36">
        <v>3</v>
      </c>
      <c r="K39" s="36">
        <v>5</v>
      </c>
      <c r="L39" s="36">
        <v>5</v>
      </c>
      <c r="M39" s="36">
        <v>3</v>
      </c>
      <c r="N39" s="36">
        <v>5</v>
      </c>
      <c r="O39" s="36">
        <v>5</v>
      </c>
      <c r="P39" s="36">
        <v>4</v>
      </c>
      <c r="Q39" s="36">
        <v>5</v>
      </c>
      <c r="R39" s="36">
        <v>4</v>
      </c>
      <c r="S39" s="36">
        <v>4</v>
      </c>
      <c r="T39" s="36">
        <v>6</v>
      </c>
      <c r="U39" s="36">
        <v>4</v>
      </c>
      <c r="V39" s="36">
        <v>5</v>
      </c>
      <c r="W39" s="56">
        <f t="shared" si="14"/>
        <v>81</v>
      </c>
    </row>
    <row r="40" spans="1:23" ht="12.75">
      <c r="A40" s="53" t="s">
        <v>7</v>
      </c>
      <c r="B40" s="77" t="str">
        <f>B9</f>
        <v>Götzl  Roman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40" t="s">
        <v>23</v>
      </c>
      <c r="B43" s="140"/>
      <c r="C43" s="140"/>
      <c r="D43" s="61"/>
      <c r="E43" s="62">
        <f aca="true" t="shared" si="15" ref="E43:V43">MIN(E38:E42)</f>
        <v>5</v>
      </c>
      <c r="F43" s="62">
        <f t="shared" si="15"/>
        <v>3</v>
      </c>
      <c r="G43" s="62">
        <f t="shared" si="15"/>
        <v>5</v>
      </c>
      <c r="H43" s="62">
        <f t="shared" si="15"/>
        <v>4</v>
      </c>
      <c r="I43" s="62">
        <f t="shared" si="15"/>
        <v>6</v>
      </c>
      <c r="J43" s="62">
        <f t="shared" si="15"/>
        <v>3</v>
      </c>
      <c r="K43" s="62">
        <f t="shared" si="15"/>
        <v>5</v>
      </c>
      <c r="L43" s="62">
        <f t="shared" si="15"/>
        <v>5</v>
      </c>
      <c r="M43" s="62">
        <f t="shared" si="15"/>
        <v>3</v>
      </c>
      <c r="N43" s="62">
        <f t="shared" si="15"/>
        <v>5</v>
      </c>
      <c r="O43" s="62">
        <f t="shared" si="15"/>
        <v>5</v>
      </c>
      <c r="P43" s="62">
        <f t="shared" si="15"/>
        <v>4</v>
      </c>
      <c r="Q43" s="62">
        <f t="shared" si="15"/>
        <v>5</v>
      </c>
      <c r="R43" s="62">
        <f t="shared" si="15"/>
        <v>4</v>
      </c>
      <c r="S43" s="62">
        <f t="shared" si="15"/>
        <v>4</v>
      </c>
      <c r="T43" s="62">
        <f t="shared" si="15"/>
        <v>6</v>
      </c>
      <c r="U43" s="62">
        <f t="shared" si="15"/>
        <v>4</v>
      </c>
      <c r="V43" s="62">
        <f t="shared" si="15"/>
        <v>5</v>
      </c>
      <c r="W43" s="60">
        <f t="shared" si="14"/>
        <v>81</v>
      </c>
    </row>
    <row r="46" spans="1:23" ht="13.5" thickBot="1">
      <c r="A46" s="138" t="s">
        <v>18</v>
      </c>
      <c r="B46" s="138"/>
      <c r="C46" s="139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8"/>
      <c r="B47" s="138"/>
      <c r="C47" s="139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4</v>
      </c>
      <c r="G48" s="36">
        <v>5</v>
      </c>
      <c r="H48" s="36">
        <v>4</v>
      </c>
      <c r="I48" s="36">
        <v>8</v>
      </c>
      <c r="J48" s="36">
        <v>4</v>
      </c>
      <c r="K48" s="36">
        <v>6</v>
      </c>
      <c r="L48" s="36">
        <v>4</v>
      </c>
      <c r="M48" s="36">
        <v>4</v>
      </c>
      <c r="N48" s="36">
        <v>3</v>
      </c>
      <c r="O48" s="36">
        <v>5</v>
      </c>
      <c r="P48" s="36">
        <v>6</v>
      </c>
      <c r="Q48" s="36">
        <v>7</v>
      </c>
      <c r="R48" s="36">
        <v>5</v>
      </c>
      <c r="S48" s="36">
        <v>4</v>
      </c>
      <c r="T48" s="36">
        <v>5</v>
      </c>
      <c r="U48" s="36">
        <v>7</v>
      </c>
      <c r="V48" s="36">
        <v>4</v>
      </c>
      <c r="W48" s="56">
        <f aca="true" t="shared" si="16" ref="W48:W53">SUM(E48:V48)</f>
        <v>90</v>
      </c>
    </row>
    <row r="49" spans="1:23" ht="12.75">
      <c r="A49" s="53"/>
      <c r="B49" s="53"/>
      <c r="C49" s="54">
        <v>2</v>
      </c>
      <c r="D49" s="55"/>
      <c r="E49" s="36">
        <v>4</v>
      </c>
      <c r="F49" s="36">
        <v>4</v>
      </c>
      <c r="G49" s="36">
        <v>6</v>
      </c>
      <c r="H49" s="36">
        <v>5</v>
      </c>
      <c r="I49" s="36">
        <v>7</v>
      </c>
      <c r="J49" s="36">
        <v>3</v>
      </c>
      <c r="K49" s="36">
        <v>4</v>
      </c>
      <c r="L49" s="36">
        <v>4</v>
      </c>
      <c r="M49" s="36">
        <v>5</v>
      </c>
      <c r="N49" s="36">
        <v>4</v>
      </c>
      <c r="O49" s="36">
        <v>4</v>
      </c>
      <c r="P49" s="36">
        <v>5</v>
      </c>
      <c r="Q49" s="36">
        <v>6</v>
      </c>
      <c r="R49" s="36">
        <v>6</v>
      </c>
      <c r="S49" s="36">
        <v>3</v>
      </c>
      <c r="T49" s="36">
        <v>6</v>
      </c>
      <c r="U49" s="36">
        <v>6</v>
      </c>
      <c r="V49" s="36">
        <v>3</v>
      </c>
      <c r="W49" s="56">
        <f t="shared" si="16"/>
        <v>85</v>
      </c>
    </row>
    <row r="50" spans="1:23" ht="12.75">
      <c r="A50" s="53" t="s">
        <v>7</v>
      </c>
      <c r="B50" s="77" t="str">
        <f>B12</f>
        <v>Huléni Ján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40" t="s">
        <v>23</v>
      </c>
      <c r="B53" s="140"/>
      <c r="C53" s="140"/>
      <c r="D53" s="61"/>
      <c r="E53" s="62">
        <f aca="true" t="shared" si="17" ref="E53:V53">MIN(E48:E52)</f>
        <v>4</v>
      </c>
      <c r="F53" s="62">
        <f t="shared" si="17"/>
        <v>4</v>
      </c>
      <c r="G53" s="62">
        <f t="shared" si="17"/>
        <v>5</v>
      </c>
      <c r="H53" s="62">
        <f t="shared" si="17"/>
        <v>4</v>
      </c>
      <c r="I53" s="62">
        <f t="shared" si="17"/>
        <v>7</v>
      </c>
      <c r="J53" s="62">
        <f t="shared" si="17"/>
        <v>3</v>
      </c>
      <c r="K53" s="62">
        <f t="shared" si="17"/>
        <v>4</v>
      </c>
      <c r="L53" s="62">
        <f t="shared" si="17"/>
        <v>4</v>
      </c>
      <c r="M53" s="62">
        <f t="shared" si="17"/>
        <v>4</v>
      </c>
      <c r="N53" s="62">
        <f t="shared" si="17"/>
        <v>3</v>
      </c>
      <c r="O53" s="62">
        <f t="shared" si="17"/>
        <v>4</v>
      </c>
      <c r="P53" s="62">
        <f t="shared" si="17"/>
        <v>5</v>
      </c>
      <c r="Q53" s="62">
        <f t="shared" si="17"/>
        <v>6</v>
      </c>
      <c r="R53" s="62">
        <f t="shared" si="17"/>
        <v>5</v>
      </c>
      <c r="S53" s="62">
        <f t="shared" si="17"/>
        <v>3</v>
      </c>
      <c r="T53" s="62">
        <f t="shared" si="17"/>
        <v>5</v>
      </c>
      <c r="U53" s="62">
        <f t="shared" si="17"/>
        <v>6</v>
      </c>
      <c r="V53" s="62">
        <f t="shared" si="17"/>
        <v>3</v>
      </c>
      <c r="W53" s="60">
        <f t="shared" si="16"/>
        <v>79</v>
      </c>
    </row>
    <row r="56" spans="1:23" ht="13.5" thickBot="1">
      <c r="A56" s="138" t="s">
        <v>18</v>
      </c>
      <c r="B56" s="138"/>
      <c r="C56" s="139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8"/>
      <c r="B57" s="138"/>
      <c r="C57" s="139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4</v>
      </c>
      <c r="F58" s="36">
        <v>5</v>
      </c>
      <c r="G58" s="36">
        <v>8</v>
      </c>
      <c r="H58" s="36">
        <v>6</v>
      </c>
      <c r="I58" s="36">
        <v>5</v>
      </c>
      <c r="J58" s="36">
        <v>7</v>
      </c>
      <c r="K58" s="36">
        <v>5</v>
      </c>
      <c r="L58" s="36">
        <v>6</v>
      </c>
      <c r="M58" s="36">
        <v>3</v>
      </c>
      <c r="N58" s="36">
        <v>4</v>
      </c>
      <c r="O58" s="36">
        <v>6</v>
      </c>
      <c r="P58" s="36">
        <v>3</v>
      </c>
      <c r="Q58" s="36">
        <v>5</v>
      </c>
      <c r="R58" s="36">
        <v>8</v>
      </c>
      <c r="S58" s="36">
        <v>5</v>
      </c>
      <c r="T58" s="36">
        <v>6</v>
      </c>
      <c r="U58" s="36">
        <v>8</v>
      </c>
      <c r="V58" s="36">
        <v>4</v>
      </c>
      <c r="W58" s="56">
        <f aca="true" t="shared" si="18" ref="W58:W63">SUM(E58:V58)</f>
        <v>98</v>
      </c>
    </row>
    <row r="59" spans="1:23" ht="12.75">
      <c r="A59" s="53"/>
      <c r="B59" s="53"/>
      <c r="C59" s="54">
        <v>2</v>
      </c>
      <c r="D59" s="55"/>
      <c r="E59" s="36">
        <v>6</v>
      </c>
      <c r="F59" s="36">
        <v>3</v>
      </c>
      <c r="G59" s="36">
        <v>5</v>
      </c>
      <c r="H59" s="36">
        <v>5</v>
      </c>
      <c r="I59" s="36">
        <v>7</v>
      </c>
      <c r="J59" s="36">
        <v>3</v>
      </c>
      <c r="K59" s="36">
        <v>4</v>
      </c>
      <c r="L59" s="36">
        <v>6</v>
      </c>
      <c r="M59" s="36">
        <v>4</v>
      </c>
      <c r="N59" s="36">
        <v>4</v>
      </c>
      <c r="O59" s="36">
        <v>5</v>
      </c>
      <c r="P59" s="36">
        <v>4</v>
      </c>
      <c r="Q59" s="36">
        <v>7</v>
      </c>
      <c r="R59" s="36">
        <v>5</v>
      </c>
      <c r="S59" s="36">
        <v>4</v>
      </c>
      <c r="T59" s="36">
        <v>6</v>
      </c>
      <c r="U59" s="36">
        <v>7</v>
      </c>
      <c r="V59" s="36">
        <v>4</v>
      </c>
      <c r="W59" s="56">
        <f t="shared" si="18"/>
        <v>89</v>
      </c>
    </row>
    <row r="60" spans="1:23" ht="12.75">
      <c r="A60" s="53" t="s">
        <v>7</v>
      </c>
      <c r="B60" s="77" t="str">
        <f>B15</f>
        <v>Pecháč Dušan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8" t="s">
        <v>23</v>
      </c>
      <c r="B63" s="138"/>
      <c r="C63" s="138"/>
      <c r="D63" s="58"/>
      <c r="E63" s="59">
        <f aca="true" t="shared" si="19" ref="E63:V63">MIN(E58:E62)</f>
        <v>4</v>
      </c>
      <c r="F63" s="59">
        <f t="shared" si="19"/>
        <v>3</v>
      </c>
      <c r="G63" s="59">
        <f t="shared" si="19"/>
        <v>5</v>
      </c>
      <c r="H63" s="59">
        <f t="shared" si="19"/>
        <v>5</v>
      </c>
      <c r="I63" s="59">
        <f t="shared" si="19"/>
        <v>5</v>
      </c>
      <c r="J63" s="59">
        <f t="shared" si="19"/>
        <v>3</v>
      </c>
      <c r="K63" s="59">
        <f t="shared" si="19"/>
        <v>4</v>
      </c>
      <c r="L63" s="59">
        <f t="shared" si="19"/>
        <v>6</v>
      </c>
      <c r="M63" s="59">
        <f t="shared" si="19"/>
        <v>3</v>
      </c>
      <c r="N63" s="59">
        <f t="shared" si="19"/>
        <v>4</v>
      </c>
      <c r="O63" s="59">
        <f t="shared" si="19"/>
        <v>5</v>
      </c>
      <c r="P63" s="59">
        <f t="shared" si="19"/>
        <v>3</v>
      </c>
      <c r="Q63" s="59">
        <f t="shared" si="19"/>
        <v>5</v>
      </c>
      <c r="R63" s="59">
        <f t="shared" si="19"/>
        <v>5</v>
      </c>
      <c r="S63" s="59">
        <f t="shared" si="19"/>
        <v>4</v>
      </c>
      <c r="T63" s="59">
        <f t="shared" si="19"/>
        <v>6</v>
      </c>
      <c r="U63" s="59">
        <f t="shared" si="19"/>
        <v>7</v>
      </c>
      <c r="V63" s="59">
        <f t="shared" si="19"/>
        <v>4</v>
      </c>
      <c r="W63" s="60">
        <f t="shared" si="18"/>
        <v>81</v>
      </c>
    </row>
    <row r="65" ht="13.5" thickBot="1">
      <c r="AE65" s="5" t="s">
        <v>7</v>
      </c>
    </row>
    <row r="66" spans="1:23" ht="13.5" thickBot="1">
      <c r="A66" s="138" t="s">
        <v>18</v>
      </c>
      <c r="B66" s="138"/>
      <c r="C66" s="139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8"/>
      <c r="B67" s="138"/>
      <c r="C67" s="139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3</v>
      </c>
      <c r="G69" s="36">
        <v>6</v>
      </c>
      <c r="H69" s="36">
        <v>4</v>
      </c>
      <c r="I69" s="36">
        <v>5</v>
      </c>
      <c r="J69" s="36">
        <v>3</v>
      </c>
      <c r="K69" s="36">
        <v>5</v>
      </c>
      <c r="L69" s="36">
        <v>4</v>
      </c>
      <c r="M69" s="36">
        <v>4</v>
      </c>
      <c r="N69" s="36">
        <v>4</v>
      </c>
      <c r="O69" s="36">
        <v>6</v>
      </c>
      <c r="P69" s="36">
        <v>4</v>
      </c>
      <c r="Q69" s="36">
        <v>4</v>
      </c>
      <c r="R69" s="36">
        <v>3</v>
      </c>
      <c r="S69" s="36">
        <v>4</v>
      </c>
      <c r="T69" s="36">
        <v>6</v>
      </c>
      <c r="U69" s="36">
        <v>4</v>
      </c>
      <c r="V69" s="36">
        <v>4</v>
      </c>
      <c r="W69" s="56">
        <f t="shared" si="20"/>
        <v>77</v>
      </c>
      <c r="AB69" s="5" t="s">
        <v>7</v>
      </c>
    </row>
    <row r="70" spans="1:23" ht="12.75">
      <c r="A70" s="53" t="s">
        <v>7</v>
      </c>
      <c r="B70" s="77" t="str">
        <f>B18</f>
        <v>Ujhelyi Ladislav ml.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8" t="s">
        <v>23</v>
      </c>
      <c r="B73" s="138"/>
      <c r="C73" s="138"/>
      <c r="D73" s="58"/>
      <c r="E73" s="59">
        <f>MIN(E68:E72)</f>
        <v>4</v>
      </c>
      <c r="F73" s="59">
        <f aca="true" t="shared" si="21" ref="F73:V73">MIN(F68:F72)</f>
        <v>3</v>
      </c>
      <c r="G73" s="59">
        <f t="shared" si="21"/>
        <v>6</v>
      </c>
      <c r="H73" s="59">
        <f t="shared" si="21"/>
        <v>4</v>
      </c>
      <c r="I73" s="59">
        <f t="shared" si="21"/>
        <v>5</v>
      </c>
      <c r="J73" s="59">
        <f t="shared" si="21"/>
        <v>3</v>
      </c>
      <c r="K73" s="59">
        <f t="shared" si="21"/>
        <v>5</v>
      </c>
      <c r="L73" s="59">
        <f t="shared" si="21"/>
        <v>4</v>
      </c>
      <c r="M73" s="59">
        <f t="shared" si="21"/>
        <v>4</v>
      </c>
      <c r="N73" s="59">
        <f t="shared" si="21"/>
        <v>4</v>
      </c>
      <c r="O73" s="59">
        <f t="shared" si="21"/>
        <v>6</v>
      </c>
      <c r="P73" s="59">
        <f t="shared" si="21"/>
        <v>4</v>
      </c>
      <c r="Q73" s="59">
        <f t="shared" si="21"/>
        <v>4</v>
      </c>
      <c r="R73" s="59">
        <f t="shared" si="21"/>
        <v>3</v>
      </c>
      <c r="S73" s="59">
        <f t="shared" si="21"/>
        <v>4</v>
      </c>
      <c r="T73" s="59">
        <f t="shared" si="21"/>
        <v>6</v>
      </c>
      <c r="U73" s="59">
        <f t="shared" si="21"/>
        <v>4</v>
      </c>
      <c r="V73" s="59">
        <f t="shared" si="21"/>
        <v>4</v>
      </c>
      <c r="W73" s="60">
        <f t="shared" si="20"/>
        <v>77</v>
      </c>
      <c r="AH73" s="5" t="s">
        <v>7</v>
      </c>
    </row>
    <row r="76" spans="1:23" ht="13.5" thickBot="1">
      <c r="A76" s="138" t="s">
        <v>18</v>
      </c>
      <c r="B76" s="138"/>
      <c r="C76" s="139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8"/>
      <c r="B77" s="138"/>
      <c r="C77" s="139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 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8" t="s">
        <v>23</v>
      </c>
      <c r="B83" s="138"/>
      <c r="C83" s="138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2" t="s">
        <v>24</v>
      </c>
      <c r="B88" s="133" t="s">
        <v>25</v>
      </c>
      <c r="C88" s="133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2"/>
      <c r="B89" s="133"/>
      <c r="C89" s="133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4" t="str">
        <f>B30</f>
        <v>Ujhelyi Ladislav st.</v>
      </c>
      <c r="C90" s="134"/>
      <c r="D90" s="135" t="s">
        <v>26</v>
      </c>
      <c r="E90" s="105">
        <f aca="true" t="shared" si="24" ref="E90:V90">E33</f>
        <v>5</v>
      </c>
      <c r="F90" s="71">
        <f t="shared" si="24"/>
        <v>5</v>
      </c>
      <c r="G90" s="71">
        <f t="shared" si="24"/>
        <v>6</v>
      </c>
      <c r="H90" s="71">
        <f t="shared" si="24"/>
        <v>4</v>
      </c>
      <c r="I90" s="71">
        <f t="shared" si="24"/>
        <v>6</v>
      </c>
      <c r="J90" s="71">
        <f t="shared" si="24"/>
        <v>3</v>
      </c>
      <c r="K90" s="71">
        <f t="shared" si="24"/>
        <v>11</v>
      </c>
      <c r="L90" s="71">
        <f t="shared" si="24"/>
        <v>5</v>
      </c>
      <c r="M90" s="71">
        <f t="shared" si="24"/>
        <v>3</v>
      </c>
      <c r="N90" s="71">
        <f t="shared" si="24"/>
        <v>7</v>
      </c>
      <c r="O90" s="71">
        <f t="shared" si="24"/>
        <v>6</v>
      </c>
      <c r="P90" s="71">
        <f t="shared" si="24"/>
        <v>4</v>
      </c>
      <c r="Q90" s="71">
        <f t="shared" si="24"/>
        <v>6</v>
      </c>
      <c r="R90" s="71">
        <f t="shared" si="24"/>
        <v>5</v>
      </c>
      <c r="S90" s="71">
        <f t="shared" si="24"/>
        <v>4</v>
      </c>
      <c r="T90" s="71">
        <f t="shared" si="24"/>
        <v>11</v>
      </c>
      <c r="U90" s="71">
        <f t="shared" si="24"/>
        <v>6</v>
      </c>
      <c r="V90" s="106">
        <f t="shared" si="24"/>
        <v>4</v>
      </c>
      <c r="W90" s="56">
        <f aca="true" t="shared" si="25" ref="W90:W95">SUM(E90:V90)</f>
        <v>101</v>
      </c>
    </row>
    <row r="91" spans="1:23" ht="13.5" thickBot="1">
      <c r="A91" s="72">
        <v>2</v>
      </c>
      <c r="B91" s="136" t="str">
        <f>B40</f>
        <v>Götzl  Roman</v>
      </c>
      <c r="C91" s="136"/>
      <c r="D91" s="135"/>
      <c r="E91" s="103">
        <f>E43</f>
        <v>5</v>
      </c>
      <c r="F91" s="65">
        <f aca="true" t="shared" si="26" ref="F91:V91">F43</f>
        <v>3</v>
      </c>
      <c r="G91" s="65">
        <f t="shared" si="26"/>
        <v>5</v>
      </c>
      <c r="H91" s="65">
        <f t="shared" si="26"/>
        <v>4</v>
      </c>
      <c r="I91" s="65">
        <f t="shared" si="26"/>
        <v>6</v>
      </c>
      <c r="J91" s="65">
        <f t="shared" si="26"/>
        <v>3</v>
      </c>
      <c r="K91" s="65">
        <f t="shared" si="26"/>
        <v>5</v>
      </c>
      <c r="L91" s="65">
        <f t="shared" si="26"/>
        <v>5</v>
      </c>
      <c r="M91" s="65">
        <f t="shared" si="26"/>
        <v>3</v>
      </c>
      <c r="N91" s="65">
        <f t="shared" si="26"/>
        <v>5</v>
      </c>
      <c r="O91" s="65">
        <f t="shared" si="26"/>
        <v>5</v>
      </c>
      <c r="P91" s="65">
        <f t="shared" si="26"/>
        <v>4</v>
      </c>
      <c r="Q91" s="65">
        <f t="shared" si="26"/>
        <v>5</v>
      </c>
      <c r="R91" s="65">
        <f t="shared" si="26"/>
        <v>4</v>
      </c>
      <c r="S91" s="65">
        <f t="shared" si="26"/>
        <v>4</v>
      </c>
      <c r="T91" s="65">
        <f t="shared" si="26"/>
        <v>6</v>
      </c>
      <c r="U91" s="65">
        <f t="shared" si="26"/>
        <v>4</v>
      </c>
      <c r="V91" s="104">
        <f t="shared" si="26"/>
        <v>5</v>
      </c>
      <c r="W91" s="56">
        <f t="shared" si="25"/>
        <v>81</v>
      </c>
    </row>
    <row r="92" spans="1:23" ht="13.5" thickBot="1">
      <c r="A92" s="72">
        <v>3</v>
      </c>
      <c r="B92" s="136" t="str">
        <f>B50</f>
        <v>Huléni Ján</v>
      </c>
      <c r="C92" s="136"/>
      <c r="D92" s="135"/>
      <c r="E92" s="103">
        <f>E53</f>
        <v>4</v>
      </c>
      <c r="F92" s="65">
        <f aca="true" t="shared" si="27" ref="F92:V92">F53</f>
        <v>4</v>
      </c>
      <c r="G92" s="65">
        <f t="shared" si="27"/>
        <v>5</v>
      </c>
      <c r="H92" s="65">
        <f t="shared" si="27"/>
        <v>4</v>
      </c>
      <c r="I92" s="65">
        <f t="shared" si="27"/>
        <v>7</v>
      </c>
      <c r="J92" s="65">
        <f t="shared" si="27"/>
        <v>3</v>
      </c>
      <c r="K92" s="65">
        <f t="shared" si="27"/>
        <v>4</v>
      </c>
      <c r="L92" s="65">
        <f t="shared" si="27"/>
        <v>4</v>
      </c>
      <c r="M92" s="65">
        <f t="shared" si="27"/>
        <v>4</v>
      </c>
      <c r="N92" s="65">
        <f t="shared" si="27"/>
        <v>3</v>
      </c>
      <c r="O92" s="65">
        <f t="shared" si="27"/>
        <v>4</v>
      </c>
      <c r="P92" s="65">
        <f t="shared" si="27"/>
        <v>5</v>
      </c>
      <c r="Q92" s="65">
        <f t="shared" si="27"/>
        <v>6</v>
      </c>
      <c r="R92" s="65">
        <f t="shared" si="27"/>
        <v>5</v>
      </c>
      <c r="S92" s="65">
        <f t="shared" si="27"/>
        <v>3</v>
      </c>
      <c r="T92" s="65">
        <f t="shared" si="27"/>
        <v>5</v>
      </c>
      <c r="U92" s="65">
        <f t="shared" si="27"/>
        <v>6</v>
      </c>
      <c r="V92" s="104">
        <f t="shared" si="27"/>
        <v>3</v>
      </c>
      <c r="W92" s="56">
        <f t="shared" si="25"/>
        <v>79</v>
      </c>
    </row>
    <row r="93" spans="1:23" ht="13.5" thickBot="1">
      <c r="A93" s="72">
        <v>4</v>
      </c>
      <c r="B93" s="136" t="str">
        <f>B60</f>
        <v>Pecháč Dušan</v>
      </c>
      <c r="C93" s="136"/>
      <c r="D93" s="135"/>
      <c r="E93" s="103">
        <f>E63</f>
        <v>4</v>
      </c>
      <c r="F93" s="65">
        <f aca="true" t="shared" si="28" ref="F93:V93">F63</f>
        <v>3</v>
      </c>
      <c r="G93" s="65">
        <f t="shared" si="28"/>
        <v>5</v>
      </c>
      <c r="H93" s="65">
        <f t="shared" si="28"/>
        <v>5</v>
      </c>
      <c r="I93" s="65">
        <f t="shared" si="28"/>
        <v>5</v>
      </c>
      <c r="J93" s="65">
        <f t="shared" si="28"/>
        <v>3</v>
      </c>
      <c r="K93" s="65">
        <f t="shared" si="28"/>
        <v>4</v>
      </c>
      <c r="L93" s="65">
        <f t="shared" si="28"/>
        <v>6</v>
      </c>
      <c r="M93" s="65">
        <f t="shared" si="28"/>
        <v>3</v>
      </c>
      <c r="N93" s="65">
        <f t="shared" si="28"/>
        <v>4</v>
      </c>
      <c r="O93" s="65">
        <f t="shared" si="28"/>
        <v>5</v>
      </c>
      <c r="P93" s="65">
        <f t="shared" si="28"/>
        <v>3</v>
      </c>
      <c r="Q93" s="65">
        <f t="shared" si="28"/>
        <v>5</v>
      </c>
      <c r="R93" s="65">
        <f t="shared" si="28"/>
        <v>5</v>
      </c>
      <c r="S93" s="65">
        <f t="shared" si="28"/>
        <v>4</v>
      </c>
      <c r="T93" s="65">
        <f t="shared" si="28"/>
        <v>6</v>
      </c>
      <c r="U93" s="65">
        <f t="shared" si="28"/>
        <v>7</v>
      </c>
      <c r="V93" s="104">
        <f t="shared" si="28"/>
        <v>4</v>
      </c>
      <c r="W93" s="56">
        <f t="shared" si="25"/>
        <v>81</v>
      </c>
    </row>
    <row r="94" spans="1:23" ht="13.5" thickBot="1">
      <c r="A94" s="72">
        <v>5</v>
      </c>
      <c r="B94" s="136" t="str">
        <f>B70</f>
        <v>Ujhelyi Ladislav ml.</v>
      </c>
      <c r="C94" s="136"/>
      <c r="D94" s="135"/>
      <c r="E94" s="103">
        <f>E73</f>
        <v>4</v>
      </c>
      <c r="F94" s="65">
        <f aca="true" t="shared" si="29" ref="F94:V94">F73</f>
        <v>3</v>
      </c>
      <c r="G94" s="65">
        <f t="shared" si="29"/>
        <v>6</v>
      </c>
      <c r="H94" s="65">
        <f t="shared" si="29"/>
        <v>4</v>
      </c>
      <c r="I94" s="65">
        <f t="shared" si="29"/>
        <v>5</v>
      </c>
      <c r="J94" s="65">
        <f t="shared" si="29"/>
        <v>3</v>
      </c>
      <c r="K94" s="65">
        <f t="shared" si="29"/>
        <v>5</v>
      </c>
      <c r="L94" s="65">
        <f t="shared" si="29"/>
        <v>4</v>
      </c>
      <c r="M94" s="65">
        <f t="shared" si="29"/>
        <v>4</v>
      </c>
      <c r="N94" s="65">
        <f t="shared" si="29"/>
        <v>4</v>
      </c>
      <c r="O94" s="65">
        <f t="shared" si="29"/>
        <v>6</v>
      </c>
      <c r="P94" s="65">
        <f t="shared" si="29"/>
        <v>4</v>
      </c>
      <c r="Q94" s="65">
        <f t="shared" si="29"/>
        <v>4</v>
      </c>
      <c r="R94" s="65">
        <f t="shared" si="29"/>
        <v>3</v>
      </c>
      <c r="S94" s="65">
        <f t="shared" si="29"/>
        <v>4</v>
      </c>
      <c r="T94" s="65">
        <f t="shared" si="29"/>
        <v>6</v>
      </c>
      <c r="U94" s="65">
        <f t="shared" si="29"/>
        <v>4</v>
      </c>
      <c r="V94" s="104">
        <f t="shared" si="29"/>
        <v>4</v>
      </c>
      <c r="W94" s="56">
        <f t="shared" si="25"/>
        <v>77</v>
      </c>
    </row>
    <row r="95" spans="1:23" ht="13.5" thickBot="1">
      <c r="A95" s="73">
        <v>6</v>
      </c>
      <c r="B95" s="137" t="str">
        <f>B80</f>
        <v> </v>
      </c>
      <c r="C95" s="137"/>
      <c r="D95" s="135"/>
      <c r="E95" s="107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8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26:B27"/>
    <mergeCell ref="C26:C27"/>
    <mergeCell ref="A33:C33"/>
    <mergeCell ref="A36:B37"/>
    <mergeCell ref="C36:C37"/>
    <mergeCell ref="A43:C43"/>
    <mergeCell ref="A46:B47"/>
    <mergeCell ref="C46:C47"/>
    <mergeCell ref="A53:C53"/>
    <mergeCell ref="A56:B57"/>
    <mergeCell ref="C56:C57"/>
    <mergeCell ref="A63:C63"/>
    <mergeCell ref="A66:B67"/>
    <mergeCell ref="C66:C67"/>
    <mergeCell ref="A73:C73"/>
    <mergeCell ref="A76:B77"/>
    <mergeCell ref="C76:C77"/>
    <mergeCell ref="A83:C83"/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9">
      <selection activeCell="I103" sqref="I103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61</v>
      </c>
      <c r="C6" s="29">
        <v>20.9</v>
      </c>
      <c r="D6" s="30">
        <f>IF(C6="ZK",$X$3,ROUND(SUM(C6*$A$2/$C$2-($W$2-$B$2)),0))</f>
        <v>20</v>
      </c>
      <c r="E6" s="30">
        <f>IF(E7="s",0,IF(E8-E7+E$2&lt;0,0,E8-E7+E$2))</f>
        <v>0</v>
      </c>
      <c r="F6" s="30">
        <f aca="true" t="shared" si="0" ref="F6:V6">IF(F$7="s",0,IF(F8-F7+F$2&lt;0,0,F8-F7+F$2))</f>
        <v>1</v>
      </c>
      <c r="G6" s="30">
        <f t="shared" si="0"/>
        <v>1</v>
      </c>
      <c r="H6" s="30">
        <f t="shared" si="0"/>
        <v>2</v>
      </c>
      <c r="I6" s="30">
        <f t="shared" si="0"/>
        <v>2</v>
      </c>
      <c r="J6" s="30">
        <f t="shared" si="0"/>
        <v>2</v>
      </c>
      <c r="K6" s="30">
        <f t="shared" si="0"/>
        <v>0</v>
      </c>
      <c r="L6" s="30">
        <f t="shared" si="0"/>
        <v>3</v>
      </c>
      <c r="M6" s="30">
        <f t="shared" si="0"/>
        <v>1</v>
      </c>
      <c r="N6" s="30">
        <f t="shared" si="0"/>
        <v>2</v>
      </c>
      <c r="O6" s="30">
        <f t="shared" si="0"/>
        <v>2</v>
      </c>
      <c r="P6" s="30">
        <f t="shared" si="0"/>
        <v>1</v>
      </c>
      <c r="Q6" s="30">
        <f t="shared" si="0"/>
        <v>2</v>
      </c>
      <c r="R6" s="30">
        <f t="shared" si="0"/>
        <v>0</v>
      </c>
      <c r="S6" s="30">
        <f t="shared" si="0"/>
        <v>2</v>
      </c>
      <c r="T6" s="30">
        <f t="shared" si="0"/>
        <v>0</v>
      </c>
      <c r="U6" s="30">
        <f t="shared" si="0"/>
        <v>4</v>
      </c>
      <c r="V6" s="30">
        <f t="shared" si="0"/>
        <v>2</v>
      </c>
      <c r="W6" s="30">
        <f>SUM(E6:V6)</f>
        <v>27</v>
      </c>
      <c r="X6" s="31">
        <f>IF(C6&gt;-50,IF(X7=TRUE,"s",SUM(E7:V7)),"z")</f>
        <v>108</v>
      </c>
      <c r="Y6" s="31">
        <f>IF(X7=TRUE,"s",SUM(N7:V7))</f>
        <v>54</v>
      </c>
      <c r="Z6" s="31">
        <f>IF(X7=TRUE,"s",SUM(Q7:W7))</f>
        <v>38</v>
      </c>
      <c r="AA6" s="31">
        <f>IF(X7=TRUE,"s",SUM(T7:V7))</f>
        <v>16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7</v>
      </c>
      <c r="F7" s="36">
        <v>5</v>
      </c>
      <c r="G7" s="36">
        <v>7</v>
      </c>
      <c r="H7" s="36">
        <v>5</v>
      </c>
      <c r="I7" s="36">
        <v>6</v>
      </c>
      <c r="J7" s="36">
        <v>4</v>
      </c>
      <c r="K7" s="36">
        <v>11</v>
      </c>
      <c r="L7" s="36">
        <v>4</v>
      </c>
      <c r="M7" s="36">
        <v>5</v>
      </c>
      <c r="N7" s="36">
        <v>5</v>
      </c>
      <c r="O7" s="36">
        <v>5</v>
      </c>
      <c r="P7" s="36">
        <v>6</v>
      </c>
      <c r="Q7" s="36">
        <v>6</v>
      </c>
      <c r="R7" s="36">
        <v>11</v>
      </c>
      <c r="S7" s="36">
        <v>5</v>
      </c>
      <c r="T7" s="36">
        <v>8</v>
      </c>
      <c r="U7" s="36">
        <v>4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4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62</v>
      </c>
      <c r="C9" s="29">
        <v>19.8</v>
      </c>
      <c r="D9" s="30">
        <f>IF(C9="ZK",$X$3,ROUND(SUM(C9*$A$2/$C$2-($W$2-$B$2)),0))</f>
        <v>19</v>
      </c>
      <c r="E9" s="30">
        <f aca="true" t="shared" si="2" ref="E9:V9">IF(E10="s",0,IF(E11-E10+E$2&lt;0,0,E11-E10+E$2))</f>
        <v>4</v>
      </c>
      <c r="F9" s="30">
        <f t="shared" si="2"/>
        <v>2</v>
      </c>
      <c r="G9" s="30">
        <f t="shared" si="2"/>
        <v>3</v>
      </c>
      <c r="H9" s="30">
        <f t="shared" si="2"/>
        <v>1</v>
      </c>
      <c r="I9" s="30">
        <f t="shared" si="2"/>
        <v>1</v>
      </c>
      <c r="J9" s="30">
        <f t="shared" si="2"/>
        <v>2</v>
      </c>
      <c r="K9" s="30">
        <f t="shared" si="2"/>
        <v>1</v>
      </c>
      <c r="L9" s="30">
        <f t="shared" si="2"/>
        <v>2</v>
      </c>
      <c r="M9" s="30">
        <f t="shared" si="2"/>
        <v>4</v>
      </c>
      <c r="N9" s="30">
        <f t="shared" si="2"/>
        <v>3</v>
      </c>
      <c r="O9" s="30">
        <f t="shared" si="2"/>
        <v>2</v>
      </c>
      <c r="P9" s="30">
        <f t="shared" si="2"/>
        <v>1</v>
      </c>
      <c r="Q9" s="30">
        <f t="shared" si="2"/>
        <v>2</v>
      </c>
      <c r="R9" s="30">
        <f t="shared" si="2"/>
        <v>3</v>
      </c>
      <c r="S9" s="30">
        <f t="shared" si="2"/>
        <v>3</v>
      </c>
      <c r="T9" s="30">
        <f t="shared" si="2"/>
        <v>2</v>
      </c>
      <c r="U9" s="30">
        <f t="shared" si="2"/>
        <v>0</v>
      </c>
      <c r="V9" s="30">
        <f t="shared" si="2"/>
        <v>2</v>
      </c>
      <c r="W9" s="30">
        <f>SUM(E9:V9)</f>
        <v>38</v>
      </c>
      <c r="X9" s="31">
        <f>IF(C9&gt;-50,IF(X10=TRUE,"s",SUM(E10:V10)),"z")</f>
        <v>89</v>
      </c>
      <c r="Y9" s="31">
        <f>IF(X10=TRUE,"s",SUM(N10:V10))</f>
        <v>46</v>
      </c>
      <c r="Z9" s="31">
        <f>IF(X10=TRUE,"s",SUM(Q10:W10))</f>
        <v>31</v>
      </c>
      <c r="AA9" s="31">
        <f>IF(X10=TRUE,"s",SUM(T10:V10))</f>
        <v>17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3</v>
      </c>
      <c r="F10" s="36">
        <v>4</v>
      </c>
      <c r="G10" s="36">
        <v>5</v>
      </c>
      <c r="H10" s="36">
        <v>6</v>
      </c>
      <c r="I10" s="36">
        <v>7</v>
      </c>
      <c r="J10" s="36">
        <v>4</v>
      </c>
      <c r="K10" s="36">
        <v>7</v>
      </c>
      <c r="L10" s="36">
        <v>5</v>
      </c>
      <c r="M10" s="36">
        <v>2</v>
      </c>
      <c r="N10" s="36">
        <v>4</v>
      </c>
      <c r="O10" s="36">
        <v>5</v>
      </c>
      <c r="P10" s="36">
        <v>6</v>
      </c>
      <c r="Q10" s="36">
        <v>6</v>
      </c>
      <c r="R10" s="36">
        <v>4</v>
      </c>
      <c r="S10" s="36">
        <v>4</v>
      </c>
      <c r="T10" s="36">
        <v>6</v>
      </c>
      <c r="U10" s="36">
        <v>7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63</v>
      </c>
      <c r="C12" s="29">
        <v>17.8</v>
      </c>
      <c r="D12" s="30">
        <f>IF(C12="ZK",$X$3,ROUND(SUM(C12*$A$2/$C$2-($W$2-$B$2)),0))</f>
        <v>17</v>
      </c>
      <c r="E12" s="30">
        <f aca="true" t="shared" si="4" ref="E12:V12">IF(E13="s",0,IF(E14-E13+E$2&lt;0,0,E14-E13+E$2))</f>
        <v>2</v>
      </c>
      <c r="F12" s="30">
        <f t="shared" si="4"/>
        <v>2</v>
      </c>
      <c r="G12" s="30">
        <f t="shared" si="4"/>
        <v>2</v>
      </c>
      <c r="H12" s="30">
        <f t="shared" si="4"/>
        <v>2</v>
      </c>
      <c r="I12" s="30">
        <f t="shared" si="4"/>
        <v>2</v>
      </c>
      <c r="J12" s="30">
        <f t="shared" si="4"/>
        <v>2</v>
      </c>
      <c r="K12" s="30">
        <f t="shared" si="4"/>
        <v>0</v>
      </c>
      <c r="L12" s="30">
        <f t="shared" si="4"/>
        <v>2</v>
      </c>
      <c r="M12" s="30">
        <f t="shared" si="4"/>
        <v>2</v>
      </c>
      <c r="N12" s="30">
        <f t="shared" si="4"/>
        <v>0</v>
      </c>
      <c r="O12" s="30">
        <f t="shared" si="4"/>
        <v>3</v>
      </c>
      <c r="P12" s="30">
        <f t="shared" si="4"/>
        <v>2</v>
      </c>
      <c r="Q12" s="30">
        <f t="shared" si="4"/>
        <v>2</v>
      </c>
      <c r="R12" s="30">
        <f t="shared" si="4"/>
        <v>0</v>
      </c>
      <c r="S12" s="30">
        <f t="shared" si="4"/>
        <v>1</v>
      </c>
      <c r="T12" s="30">
        <f t="shared" si="4"/>
        <v>1</v>
      </c>
      <c r="U12" s="30">
        <f t="shared" si="4"/>
        <v>0</v>
      </c>
      <c r="V12" s="30">
        <f t="shared" si="4"/>
        <v>2</v>
      </c>
      <c r="W12" s="30">
        <f>SUM(E12:V12)</f>
        <v>27</v>
      </c>
      <c r="X12" s="31">
        <f>IF(C12&gt;-50,IF(X13=TRUE,"s",SUM(E13:V13)),"z")</f>
        <v>101</v>
      </c>
      <c r="Y12" s="31">
        <f>IF(X13=TRUE,"s",SUM(N13:V13))</f>
        <v>54</v>
      </c>
      <c r="Z12" s="31">
        <f>IF(X13=TRUE,"s",SUM(Q13:W13))</f>
        <v>38</v>
      </c>
      <c r="AA12" s="31">
        <f>IF(X13=TRUE,"s",SUM(T13:V13))</f>
        <v>19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4</v>
      </c>
      <c r="G13" s="36">
        <v>6</v>
      </c>
      <c r="H13" s="36">
        <v>5</v>
      </c>
      <c r="I13" s="36">
        <v>6</v>
      </c>
      <c r="J13" s="36">
        <v>4</v>
      </c>
      <c r="K13" s="36">
        <v>8</v>
      </c>
      <c r="L13" s="36">
        <v>5</v>
      </c>
      <c r="M13" s="36">
        <v>4</v>
      </c>
      <c r="N13" s="36">
        <v>7</v>
      </c>
      <c r="O13" s="36">
        <v>4</v>
      </c>
      <c r="P13" s="36">
        <v>5</v>
      </c>
      <c r="Q13" s="36">
        <v>6</v>
      </c>
      <c r="R13" s="36">
        <v>7</v>
      </c>
      <c r="S13" s="36">
        <v>6</v>
      </c>
      <c r="T13" s="36">
        <v>7</v>
      </c>
      <c r="U13" s="36">
        <v>8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64</v>
      </c>
      <c r="C15" s="29">
        <v>18.3</v>
      </c>
      <c r="D15" s="30">
        <f>IF(C15="ZK",$X$3,ROUND(SUM(C15*$A$2/$C$2-($W$2-$B$2)),0))</f>
        <v>18</v>
      </c>
      <c r="E15" s="30">
        <f aca="true" t="shared" si="6" ref="E15:V15">IF(E16="s",0,IF(E17-E16+E$2&lt;0,0,E17-E16+E$2))</f>
        <v>1</v>
      </c>
      <c r="F15" s="30">
        <f t="shared" si="6"/>
        <v>1</v>
      </c>
      <c r="G15" s="30">
        <f t="shared" si="6"/>
        <v>2</v>
      </c>
      <c r="H15" s="30">
        <f t="shared" si="6"/>
        <v>3</v>
      </c>
      <c r="I15" s="30">
        <f t="shared" si="6"/>
        <v>1</v>
      </c>
      <c r="J15" s="30">
        <f t="shared" si="6"/>
        <v>2</v>
      </c>
      <c r="K15" s="30">
        <f t="shared" si="6"/>
        <v>1</v>
      </c>
      <c r="L15" s="30">
        <f t="shared" si="6"/>
        <v>2</v>
      </c>
      <c r="M15" s="30">
        <f t="shared" si="6"/>
        <v>3</v>
      </c>
      <c r="N15" s="30">
        <f t="shared" si="6"/>
        <v>2</v>
      </c>
      <c r="O15" s="30">
        <f t="shared" si="6"/>
        <v>2</v>
      </c>
      <c r="P15" s="30">
        <f t="shared" si="6"/>
        <v>0</v>
      </c>
      <c r="Q15" s="30">
        <f t="shared" si="6"/>
        <v>0</v>
      </c>
      <c r="R15" s="30">
        <f t="shared" si="6"/>
        <v>2</v>
      </c>
      <c r="S15" s="30">
        <f t="shared" si="6"/>
        <v>2</v>
      </c>
      <c r="T15" s="30">
        <f t="shared" si="6"/>
        <v>0</v>
      </c>
      <c r="U15" s="30">
        <f t="shared" si="6"/>
        <v>3</v>
      </c>
      <c r="V15" s="30">
        <f t="shared" si="6"/>
        <v>3</v>
      </c>
      <c r="W15" s="30">
        <f>SUM(E15:V15)</f>
        <v>30</v>
      </c>
      <c r="X15" s="31">
        <f>IF(C15&gt;-50,IF(X16=TRUE,"s",SUM(E16:V16)),"z")</f>
        <v>103</v>
      </c>
      <c r="Y15" s="31">
        <f>IF(X16=TRUE,"s",SUM(N16:V16))</f>
        <v>57</v>
      </c>
      <c r="Z15" s="31">
        <f>IF(X16=TRUE,"s",SUM(Q16:W16))</f>
        <v>36</v>
      </c>
      <c r="AA15" s="31">
        <f>IF(X16=TRUE,"s",SUM(T16:V16))</f>
        <v>16</v>
      </c>
      <c r="AB15" s="31">
        <f>IF(X16=TRUE,"s",SUM(V16))</f>
        <v>3</v>
      </c>
    </row>
    <row r="16" spans="1:28" ht="12.75">
      <c r="A16" s="32"/>
      <c r="B16" s="33" t="s">
        <v>7</v>
      </c>
      <c r="C16" s="46" t="s">
        <v>7</v>
      </c>
      <c r="D16" s="35"/>
      <c r="E16" s="36">
        <v>6</v>
      </c>
      <c r="F16" s="36">
        <v>5</v>
      </c>
      <c r="G16" s="36">
        <v>6</v>
      </c>
      <c r="H16" s="36">
        <v>4</v>
      </c>
      <c r="I16" s="36">
        <v>7</v>
      </c>
      <c r="J16" s="36">
        <v>4</v>
      </c>
      <c r="K16" s="36">
        <v>6</v>
      </c>
      <c r="L16" s="36">
        <v>5</v>
      </c>
      <c r="M16" s="36">
        <v>3</v>
      </c>
      <c r="N16" s="36">
        <v>5</v>
      </c>
      <c r="O16" s="36">
        <v>5</v>
      </c>
      <c r="P16" s="36">
        <v>11</v>
      </c>
      <c r="Q16" s="36">
        <v>10</v>
      </c>
      <c r="R16" s="36">
        <v>5</v>
      </c>
      <c r="S16" s="36">
        <v>5</v>
      </c>
      <c r="T16" s="36">
        <v>9</v>
      </c>
      <c r="U16" s="36">
        <v>4</v>
      </c>
      <c r="V16" s="36">
        <v>3</v>
      </c>
      <c r="W16" s="35" t="s">
        <v>7</v>
      </c>
      <c r="X16" s="37">
        <v>4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3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3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8" t="s">
        <v>18</v>
      </c>
      <c r="B26" s="138"/>
      <c r="C26" s="139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8"/>
      <c r="B27" s="138"/>
      <c r="C27" s="139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4</v>
      </c>
      <c r="G28" s="36">
        <v>8</v>
      </c>
      <c r="H28" s="36">
        <v>8</v>
      </c>
      <c r="I28" s="36">
        <v>8</v>
      </c>
      <c r="J28" s="36">
        <v>4</v>
      </c>
      <c r="K28" s="36">
        <v>7</v>
      </c>
      <c r="L28" s="36">
        <v>6</v>
      </c>
      <c r="M28" s="36">
        <v>5</v>
      </c>
      <c r="N28" s="36">
        <v>6</v>
      </c>
      <c r="O28" s="36">
        <v>6</v>
      </c>
      <c r="P28" s="36">
        <v>8</v>
      </c>
      <c r="Q28" s="36">
        <v>7</v>
      </c>
      <c r="R28" s="36">
        <v>7</v>
      </c>
      <c r="S28" s="36">
        <v>6</v>
      </c>
      <c r="T28" s="36">
        <v>6</v>
      </c>
      <c r="U28" s="36">
        <v>8</v>
      </c>
      <c r="V28" s="36">
        <v>3</v>
      </c>
      <c r="W28" s="56">
        <f aca="true" t="shared" si="12" ref="W28:W33">SUM(E28:V28)</f>
        <v>112</v>
      </c>
    </row>
    <row r="29" spans="1:23" ht="12.75">
      <c r="A29" s="53"/>
      <c r="B29" s="53"/>
      <c r="C29" s="54">
        <v>2</v>
      </c>
      <c r="D29" s="55"/>
      <c r="E29" s="36">
        <v>7</v>
      </c>
      <c r="F29" s="36">
        <v>5</v>
      </c>
      <c r="G29" s="36">
        <v>7</v>
      </c>
      <c r="H29" s="36">
        <v>5</v>
      </c>
      <c r="I29" s="36">
        <v>6</v>
      </c>
      <c r="J29" s="36">
        <v>4</v>
      </c>
      <c r="K29" s="36">
        <v>11</v>
      </c>
      <c r="L29" s="36">
        <v>4</v>
      </c>
      <c r="M29" s="36">
        <v>5</v>
      </c>
      <c r="N29" s="36">
        <v>5</v>
      </c>
      <c r="O29" s="36">
        <v>5</v>
      </c>
      <c r="P29" s="36">
        <v>6</v>
      </c>
      <c r="Q29" s="36">
        <v>6</v>
      </c>
      <c r="R29" s="36">
        <v>11</v>
      </c>
      <c r="S29" s="36">
        <v>5</v>
      </c>
      <c r="T29" s="36">
        <v>8</v>
      </c>
      <c r="U29" s="36">
        <v>4</v>
      </c>
      <c r="V29" s="36">
        <v>4</v>
      </c>
      <c r="W29" s="56">
        <f t="shared" si="12"/>
        <v>108</v>
      </c>
    </row>
    <row r="30" spans="1:23" ht="12.75">
      <c r="A30" s="53" t="s">
        <v>7</v>
      </c>
      <c r="B30" s="77" t="str">
        <f>B6</f>
        <v>Pecha Ľubomír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8" t="s">
        <v>23</v>
      </c>
      <c r="B33" s="138"/>
      <c r="C33" s="138"/>
      <c r="D33" s="58"/>
      <c r="E33" s="62">
        <f aca="true" t="shared" si="13" ref="E33:V33">MIN(E28:E32)</f>
        <v>5</v>
      </c>
      <c r="F33" s="62">
        <f t="shared" si="13"/>
        <v>4</v>
      </c>
      <c r="G33" s="62">
        <f t="shared" si="13"/>
        <v>7</v>
      </c>
      <c r="H33" s="62">
        <f t="shared" si="13"/>
        <v>5</v>
      </c>
      <c r="I33" s="62">
        <f t="shared" si="13"/>
        <v>6</v>
      </c>
      <c r="J33" s="62">
        <f t="shared" si="13"/>
        <v>4</v>
      </c>
      <c r="K33" s="62">
        <f t="shared" si="13"/>
        <v>7</v>
      </c>
      <c r="L33" s="62">
        <f t="shared" si="13"/>
        <v>4</v>
      </c>
      <c r="M33" s="62">
        <f t="shared" si="13"/>
        <v>5</v>
      </c>
      <c r="N33" s="62">
        <f t="shared" si="13"/>
        <v>5</v>
      </c>
      <c r="O33" s="62">
        <f t="shared" si="13"/>
        <v>5</v>
      </c>
      <c r="P33" s="62">
        <f t="shared" si="13"/>
        <v>6</v>
      </c>
      <c r="Q33" s="62">
        <f t="shared" si="13"/>
        <v>6</v>
      </c>
      <c r="R33" s="62">
        <f t="shared" si="13"/>
        <v>7</v>
      </c>
      <c r="S33" s="62">
        <f t="shared" si="13"/>
        <v>5</v>
      </c>
      <c r="T33" s="62">
        <f t="shared" si="13"/>
        <v>6</v>
      </c>
      <c r="U33" s="62">
        <f t="shared" si="13"/>
        <v>4</v>
      </c>
      <c r="V33" s="62">
        <f t="shared" si="13"/>
        <v>3</v>
      </c>
      <c r="W33" s="60">
        <f t="shared" si="12"/>
        <v>94</v>
      </c>
    </row>
    <row r="36" spans="1:23" ht="13.5" thickBot="1">
      <c r="A36" s="138" t="s">
        <v>18</v>
      </c>
      <c r="B36" s="138"/>
      <c r="C36" s="139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8"/>
      <c r="B37" s="138"/>
      <c r="C37" s="139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5</v>
      </c>
      <c r="F38" s="36">
        <v>3</v>
      </c>
      <c r="G38" s="36">
        <v>9</v>
      </c>
      <c r="H38" s="36">
        <v>5</v>
      </c>
      <c r="I38" s="36">
        <v>7</v>
      </c>
      <c r="J38" s="36">
        <v>3</v>
      </c>
      <c r="K38" s="36">
        <v>5</v>
      </c>
      <c r="L38" s="36">
        <v>4</v>
      </c>
      <c r="M38" s="36">
        <v>2</v>
      </c>
      <c r="N38" s="36">
        <v>4</v>
      </c>
      <c r="O38" s="36">
        <v>4</v>
      </c>
      <c r="P38" s="36">
        <v>6</v>
      </c>
      <c r="Q38" s="36">
        <v>5</v>
      </c>
      <c r="R38" s="36">
        <v>5</v>
      </c>
      <c r="S38" s="36">
        <v>5</v>
      </c>
      <c r="T38" s="36">
        <v>8</v>
      </c>
      <c r="U38" s="36">
        <v>6</v>
      </c>
      <c r="V38" s="36">
        <v>3</v>
      </c>
      <c r="W38" s="56">
        <f aca="true" t="shared" si="14" ref="W38:W43">SUM(E38:V38)</f>
        <v>89</v>
      </c>
    </row>
    <row r="39" spans="1:23" ht="12.75">
      <c r="A39" s="53"/>
      <c r="B39" s="53"/>
      <c r="C39" s="54">
        <v>2</v>
      </c>
      <c r="D39" s="55"/>
      <c r="E39" s="36">
        <v>3</v>
      </c>
      <c r="F39" s="36">
        <v>4</v>
      </c>
      <c r="G39" s="36">
        <v>5</v>
      </c>
      <c r="H39" s="36">
        <v>6</v>
      </c>
      <c r="I39" s="36">
        <v>7</v>
      </c>
      <c r="J39" s="36">
        <v>4</v>
      </c>
      <c r="K39" s="36">
        <v>7</v>
      </c>
      <c r="L39" s="36">
        <v>5</v>
      </c>
      <c r="M39" s="36">
        <v>2</v>
      </c>
      <c r="N39" s="36">
        <v>4</v>
      </c>
      <c r="O39" s="36">
        <v>5</v>
      </c>
      <c r="P39" s="36">
        <v>6</v>
      </c>
      <c r="Q39" s="36">
        <v>6</v>
      </c>
      <c r="R39" s="36">
        <v>4</v>
      </c>
      <c r="S39" s="36">
        <v>4</v>
      </c>
      <c r="T39" s="36">
        <v>6</v>
      </c>
      <c r="U39" s="36">
        <v>7</v>
      </c>
      <c r="V39" s="36">
        <v>4</v>
      </c>
      <c r="W39" s="56">
        <f t="shared" si="14"/>
        <v>89</v>
      </c>
    </row>
    <row r="40" spans="1:23" ht="12.75">
      <c r="A40" s="53" t="s">
        <v>7</v>
      </c>
      <c r="B40" s="77" t="str">
        <f>B9</f>
        <v>Pecha Viktor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40" t="s">
        <v>23</v>
      </c>
      <c r="B43" s="140"/>
      <c r="C43" s="140"/>
      <c r="D43" s="61"/>
      <c r="E43" s="62">
        <f aca="true" t="shared" si="15" ref="E43:V43">MIN(E38:E42)</f>
        <v>3</v>
      </c>
      <c r="F43" s="62">
        <f t="shared" si="15"/>
        <v>3</v>
      </c>
      <c r="G43" s="62">
        <f t="shared" si="15"/>
        <v>5</v>
      </c>
      <c r="H43" s="62">
        <f t="shared" si="15"/>
        <v>5</v>
      </c>
      <c r="I43" s="62">
        <f t="shared" si="15"/>
        <v>7</v>
      </c>
      <c r="J43" s="62">
        <f t="shared" si="15"/>
        <v>3</v>
      </c>
      <c r="K43" s="62">
        <f t="shared" si="15"/>
        <v>5</v>
      </c>
      <c r="L43" s="62">
        <f t="shared" si="15"/>
        <v>4</v>
      </c>
      <c r="M43" s="62">
        <f t="shared" si="15"/>
        <v>2</v>
      </c>
      <c r="N43" s="62">
        <f t="shared" si="15"/>
        <v>4</v>
      </c>
      <c r="O43" s="62">
        <f t="shared" si="15"/>
        <v>4</v>
      </c>
      <c r="P43" s="62">
        <f t="shared" si="15"/>
        <v>6</v>
      </c>
      <c r="Q43" s="62">
        <f t="shared" si="15"/>
        <v>5</v>
      </c>
      <c r="R43" s="62">
        <f t="shared" si="15"/>
        <v>4</v>
      </c>
      <c r="S43" s="62">
        <f t="shared" si="15"/>
        <v>4</v>
      </c>
      <c r="T43" s="62">
        <f t="shared" si="15"/>
        <v>6</v>
      </c>
      <c r="U43" s="62">
        <f t="shared" si="15"/>
        <v>6</v>
      </c>
      <c r="V43" s="62">
        <f t="shared" si="15"/>
        <v>3</v>
      </c>
      <c r="W43" s="60">
        <f t="shared" si="14"/>
        <v>79</v>
      </c>
    </row>
    <row r="46" spans="1:23" ht="13.5" thickBot="1">
      <c r="A46" s="138" t="s">
        <v>18</v>
      </c>
      <c r="B46" s="138"/>
      <c r="C46" s="139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8"/>
      <c r="B47" s="138"/>
      <c r="C47" s="139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5</v>
      </c>
      <c r="G48" s="36">
        <v>7</v>
      </c>
      <c r="H48" s="36">
        <v>5</v>
      </c>
      <c r="I48" s="36">
        <v>7</v>
      </c>
      <c r="J48" s="36">
        <v>4</v>
      </c>
      <c r="K48" s="36">
        <v>9</v>
      </c>
      <c r="L48" s="36">
        <v>6</v>
      </c>
      <c r="M48" s="36">
        <v>5</v>
      </c>
      <c r="N48" s="36">
        <v>5</v>
      </c>
      <c r="O48" s="36">
        <v>8</v>
      </c>
      <c r="P48" s="36">
        <v>5</v>
      </c>
      <c r="Q48" s="36">
        <v>6</v>
      </c>
      <c r="R48" s="36">
        <v>5</v>
      </c>
      <c r="S48" s="36">
        <v>4</v>
      </c>
      <c r="T48" s="36">
        <v>8</v>
      </c>
      <c r="U48" s="36">
        <v>7</v>
      </c>
      <c r="V48" s="36">
        <v>4</v>
      </c>
      <c r="W48" s="56">
        <f aca="true" t="shared" si="16" ref="W48:W53">SUM(E48:V48)</f>
        <v>105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4</v>
      </c>
      <c r="G49" s="36">
        <v>6</v>
      </c>
      <c r="H49" s="36">
        <v>5</v>
      </c>
      <c r="I49" s="36">
        <v>6</v>
      </c>
      <c r="J49" s="36">
        <v>4</v>
      </c>
      <c r="K49" s="36">
        <v>8</v>
      </c>
      <c r="L49" s="36">
        <v>5</v>
      </c>
      <c r="M49" s="36">
        <v>4</v>
      </c>
      <c r="N49" s="36">
        <v>7</v>
      </c>
      <c r="O49" s="36">
        <v>4</v>
      </c>
      <c r="P49" s="36">
        <v>5</v>
      </c>
      <c r="Q49" s="36">
        <v>6</v>
      </c>
      <c r="R49" s="36">
        <v>7</v>
      </c>
      <c r="S49" s="36">
        <v>6</v>
      </c>
      <c r="T49" s="36">
        <v>7</v>
      </c>
      <c r="U49" s="36">
        <v>8</v>
      </c>
      <c r="V49" s="36">
        <v>4</v>
      </c>
      <c r="W49" s="56">
        <f t="shared" si="16"/>
        <v>101</v>
      </c>
    </row>
    <row r="50" spans="1:23" ht="12.75">
      <c r="A50" s="53" t="s">
        <v>7</v>
      </c>
      <c r="B50" s="77" t="str">
        <f>B12</f>
        <v>Dubový Peter st.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40" t="s">
        <v>23</v>
      </c>
      <c r="B53" s="140"/>
      <c r="C53" s="140"/>
      <c r="D53" s="61"/>
      <c r="E53" s="62">
        <f aca="true" t="shared" si="17" ref="E53:V53">MIN(E48:E52)</f>
        <v>5</v>
      </c>
      <c r="F53" s="62">
        <f t="shared" si="17"/>
        <v>4</v>
      </c>
      <c r="G53" s="62">
        <f t="shared" si="17"/>
        <v>6</v>
      </c>
      <c r="H53" s="62">
        <f t="shared" si="17"/>
        <v>5</v>
      </c>
      <c r="I53" s="62">
        <f t="shared" si="17"/>
        <v>6</v>
      </c>
      <c r="J53" s="62">
        <f t="shared" si="17"/>
        <v>4</v>
      </c>
      <c r="K53" s="62">
        <f t="shared" si="17"/>
        <v>8</v>
      </c>
      <c r="L53" s="62">
        <f t="shared" si="17"/>
        <v>5</v>
      </c>
      <c r="M53" s="62">
        <f t="shared" si="17"/>
        <v>4</v>
      </c>
      <c r="N53" s="62">
        <f t="shared" si="17"/>
        <v>5</v>
      </c>
      <c r="O53" s="62">
        <f t="shared" si="17"/>
        <v>4</v>
      </c>
      <c r="P53" s="62">
        <f t="shared" si="17"/>
        <v>5</v>
      </c>
      <c r="Q53" s="62">
        <f t="shared" si="17"/>
        <v>6</v>
      </c>
      <c r="R53" s="62">
        <f t="shared" si="17"/>
        <v>5</v>
      </c>
      <c r="S53" s="62">
        <f t="shared" si="17"/>
        <v>4</v>
      </c>
      <c r="T53" s="62">
        <f t="shared" si="17"/>
        <v>7</v>
      </c>
      <c r="U53" s="62">
        <f t="shared" si="17"/>
        <v>7</v>
      </c>
      <c r="V53" s="62">
        <f t="shared" si="17"/>
        <v>4</v>
      </c>
      <c r="W53" s="60">
        <f t="shared" si="16"/>
        <v>94</v>
      </c>
    </row>
    <row r="56" spans="1:23" ht="13.5" thickBot="1">
      <c r="A56" s="138" t="s">
        <v>18</v>
      </c>
      <c r="B56" s="138"/>
      <c r="C56" s="139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8"/>
      <c r="B57" s="138"/>
      <c r="C57" s="139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8</v>
      </c>
      <c r="F58" s="36">
        <v>4</v>
      </c>
      <c r="G58" s="36">
        <v>7</v>
      </c>
      <c r="H58" s="36">
        <v>5</v>
      </c>
      <c r="I58" s="36">
        <v>6</v>
      </c>
      <c r="J58" s="36">
        <v>5</v>
      </c>
      <c r="K58" s="36">
        <v>7</v>
      </c>
      <c r="L58" s="36">
        <v>4</v>
      </c>
      <c r="M58" s="36">
        <v>4</v>
      </c>
      <c r="N58" s="36">
        <v>6</v>
      </c>
      <c r="O58" s="36">
        <v>4</v>
      </c>
      <c r="P58" s="36">
        <v>4</v>
      </c>
      <c r="Q58" s="36">
        <v>5</v>
      </c>
      <c r="R58" s="36">
        <v>3</v>
      </c>
      <c r="S58" s="36">
        <v>4</v>
      </c>
      <c r="T58" s="36">
        <v>5</v>
      </c>
      <c r="U58" s="36">
        <v>9</v>
      </c>
      <c r="V58" s="36">
        <v>6</v>
      </c>
      <c r="W58" s="56">
        <f aca="true" t="shared" si="18" ref="W58:W63">SUM(E58:V58)</f>
        <v>96</v>
      </c>
    </row>
    <row r="59" spans="1:23" ht="12.75">
      <c r="A59" s="53"/>
      <c r="B59" s="53"/>
      <c r="C59" s="54">
        <v>2</v>
      </c>
      <c r="D59" s="55"/>
      <c r="E59" s="36">
        <v>6</v>
      </c>
      <c r="F59" s="36">
        <v>5</v>
      </c>
      <c r="G59" s="36">
        <v>6</v>
      </c>
      <c r="H59" s="36">
        <v>4</v>
      </c>
      <c r="I59" s="36">
        <v>7</v>
      </c>
      <c r="J59" s="36">
        <v>4</v>
      </c>
      <c r="K59" s="36">
        <v>6</v>
      </c>
      <c r="L59" s="36">
        <v>5</v>
      </c>
      <c r="M59" s="36">
        <v>3</v>
      </c>
      <c r="N59" s="36">
        <v>5</v>
      </c>
      <c r="O59" s="36">
        <v>5</v>
      </c>
      <c r="P59" s="36">
        <v>11</v>
      </c>
      <c r="Q59" s="36">
        <v>10</v>
      </c>
      <c r="R59" s="36">
        <v>5</v>
      </c>
      <c r="S59" s="36">
        <v>5</v>
      </c>
      <c r="T59" s="36">
        <v>9</v>
      </c>
      <c r="U59" s="36">
        <v>4</v>
      </c>
      <c r="V59" s="36">
        <v>3</v>
      </c>
      <c r="W59" s="56">
        <f t="shared" si="18"/>
        <v>103</v>
      </c>
    </row>
    <row r="60" spans="1:23" ht="12.75">
      <c r="A60" s="53" t="s">
        <v>7</v>
      </c>
      <c r="B60" s="77" t="str">
        <f>B15</f>
        <v>Dubový Peter ml.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8" t="s">
        <v>23</v>
      </c>
      <c r="B63" s="138"/>
      <c r="C63" s="138"/>
      <c r="D63" s="58"/>
      <c r="E63" s="59">
        <f aca="true" t="shared" si="19" ref="E63:V63">MIN(E58:E62)</f>
        <v>6</v>
      </c>
      <c r="F63" s="59">
        <f t="shared" si="19"/>
        <v>4</v>
      </c>
      <c r="G63" s="59">
        <f t="shared" si="19"/>
        <v>6</v>
      </c>
      <c r="H63" s="59">
        <f t="shared" si="19"/>
        <v>4</v>
      </c>
      <c r="I63" s="59">
        <f t="shared" si="19"/>
        <v>6</v>
      </c>
      <c r="J63" s="59">
        <f t="shared" si="19"/>
        <v>4</v>
      </c>
      <c r="K63" s="59">
        <f t="shared" si="19"/>
        <v>6</v>
      </c>
      <c r="L63" s="59">
        <f t="shared" si="19"/>
        <v>4</v>
      </c>
      <c r="M63" s="59">
        <f t="shared" si="19"/>
        <v>3</v>
      </c>
      <c r="N63" s="59">
        <f t="shared" si="19"/>
        <v>5</v>
      </c>
      <c r="O63" s="59">
        <f t="shared" si="19"/>
        <v>4</v>
      </c>
      <c r="P63" s="59">
        <f t="shared" si="19"/>
        <v>4</v>
      </c>
      <c r="Q63" s="59">
        <f t="shared" si="19"/>
        <v>5</v>
      </c>
      <c r="R63" s="59">
        <f t="shared" si="19"/>
        <v>3</v>
      </c>
      <c r="S63" s="59">
        <f t="shared" si="19"/>
        <v>4</v>
      </c>
      <c r="T63" s="59">
        <f t="shared" si="19"/>
        <v>5</v>
      </c>
      <c r="U63" s="59">
        <f t="shared" si="19"/>
        <v>4</v>
      </c>
      <c r="V63" s="59">
        <f t="shared" si="19"/>
        <v>3</v>
      </c>
      <c r="W63" s="60">
        <f t="shared" si="18"/>
        <v>80</v>
      </c>
    </row>
    <row r="65" ht="13.5" thickBot="1">
      <c r="AE65" s="5" t="s">
        <v>7</v>
      </c>
    </row>
    <row r="66" spans="1:23" ht="13.5" thickBot="1">
      <c r="A66" s="138" t="s">
        <v>18</v>
      </c>
      <c r="B66" s="138"/>
      <c r="C66" s="139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8"/>
      <c r="B67" s="138"/>
      <c r="C67" s="139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 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8" t="s">
        <v>23</v>
      </c>
      <c r="B73" s="138"/>
      <c r="C73" s="138"/>
      <c r="D73" s="58"/>
      <c r="E73" s="59">
        <f>MIN(E68:E72)</f>
        <v>0</v>
      </c>
      <c r="F73" s="59">
        <f aca="true" t="shared" si="21" ref="F73:V73">MIN(F68:F72)</f>
        <v>0</v>
      </c>
      <c r="G73" s="59">
        <f t="shared" si="21"/>
        <v>0</v>
      </c>
      <c r="H73" s="59">
        <f t="shared" si="21"/>
        <v>0</v>
      </c>
      <c r="I73" s="59">
        <f t="shared" si="21"/>
        <v>0</v>
      </c>
      <c r="J73" s="59">
        <f t="shared" si="21"/>
        <v>0</v>
      </c>
      <c r="K73" s="59">
        <f t="shared" si="21"/>
        <v>0</v>
      </c>
      <c r="L73" s="59">
        <f t="shared" si="21"/>
        <v>0</v>
      </c>
      <c r="M73" s="59">
        <f t="shared" si="21"/>
        <v>0</v>
      </c>
      <c r="N73" s="59">
        <f t="shared" si="21"/>
        <v>0</v>
      </c>
      <c r="O73" s="59">
        <f t="shared" si="21"/>
        <v>0</v>
      </c>
      <c r="P73" s="59">
        <f t="shared" si="21"/>
        <v>0</v>
      </c>
      <c r="Q73" s="59">
        <f t="shared" si="21"/>
        <v>0</v>
      </c>
      <c r="R73" s="59">
        <f t="shared" si="21"/>
        <v>0</v>
      </c>
      <c r="S73" s="59">
        <f t="shared" si="21"/>
        <v>0</v>
      </c>
      <c r="T73" s="59">
        <f t="shared" si="21"/>
        <v>0</v>
      </c>
      <c r="U73" s="59">
        <f t="shared" si="21"/>
        <v>0</v>
      </c>
      <c r="V73" s="59">
        <f t="shared" si="21"/>
        <v>0</v>
      </c>
      <c r="W73" s="60">
        <f t="shared" si="20"/>
        <v>0</v>
      </c>
      <c r="AH73" s="5" t="s">
        <v>7</v>
      </c>
    </row>
    <row r="76" spans="1:23" ht="13.5" thickBot="1">
      <c r="A76" s="138" t="s">
        <v>18</v>
      </c>
      <c r="B76" s="138"/>
      <c r="C76" s="139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8"/>
      <c r="B77" s="138"/>
      <c r="C77" s="139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 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8" t="s">
        <v>23</v>
      </c>
      <c r="B83" s="138"/>
      <c r="C83" s="138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2" t="s">
        <v>24</v>
      </c>
      <c r="B88" s="133" t="s">
        <v>25</v>
      </c>
      <c r="C88" s="133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2"/>
      <c r="B89" s="133"/>
      <c r="C89" s="133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4" t="str">
        <f>B30</f>
        <v>Pecha Ľubomír</v>
      </c>
      <c r="C90" s="134"/>
      <c r="D90" s="135" t="s">
        <v>26</v>
      </c>
      <c r="E90" s="105">
        <f aca="true" t="shared" si="24" ref="E90:V90">E33</f>
        <v>5</v>
      </c>
      <c r="F90" s="71">
        <f t="shared" si="24"/>
        <v>4</v>
      </c>
      <c r="G90" s="71">
        <f t="shared" si="24"/>
        <v>7</v>
      </c>
      <c r="H90" s="71">
        <f t="shared" si="24"/>
        <v>5</v>
      </c>
      <c r="I90" s="71">
        <f t="shared" si="24"/>
        <v>6</v>
      </c>
      <c r="J90" s="71">
        <f t="shared" si="24"/>
        <v>4</v>
      </c>
      <c r="K90" s="71">
        <f t="shared" si="24"/>
        <v>7</v>
      </c>
      <c r="L90" s="71">
        <f t="shared" si="24"/>
        <v>4</v>
      </c>
      <c r="M90" s="71">
        <f t="shared" si="24"/>
        <v>5</v>
      </c>
      <c r="N90" s="71">
        <f t="shared" si="24"/>
        <v>5</v>
      </c>
      <c r="O90" s="71">
        <f t="shared" si="24"/>
        <v>5</v>
      </c>
      <c r="P90" s="71">
        <f t="shared" si="24"/>
        <v>6</v>
      </c>
      <c r="Q90" s="71">
        <f t="shared" si="24"/>
        <v>6</v>
      </c>
      <c r="R90" s="71">
        <f t="shared" si="24"/>
        <v>7</v>
      </c>
      <c r="S90" s="71">
        <f t="shared" si="24"/>
        <v>5</v>
      </c>
      <c r="T90" s="71">
        <f t="shared" si="24"/>
        <v>6</v>
      </c>
      <c r="U90" s="71">
        <f t="shared" si="24"/>
        <v>4</v>
      </c>
      <c r="V90" s="106">
        <f t="shared" si="24"/>
        <v>3</v>
      </c>
      <c r="W90" s="56">
        <f aca="true" t="shared" si="25" ref="W90:W95">SUM(E90:V90)</f>
        <v>94</v>
      </c>
    </row>
    <row r="91" spans="1:23" ht="13.5" thickBot="1">
      <c r="A91" s="72">
        <v>2</v>
      </c>
      <c r="B91" s="136" t="str">
        <f>B40</f>
        <v>Pecha Viktor</v>
      </c>
      <c r="C91" s="136"/>
      <c r="D91" s="135"/>
      <c r="E91" s="103">
        <f>E43</f>
        <v>3</v>
      </c>
      <c r="F91" s="65">
        <f aca="true" t="shared" si="26" ref="F91:V91">F43</f>
        <v>3</v>
      </c>
      <c r="G91" s="65">
        <f t="shared" si="26"/>
        <v>5</v>
      </c>
      <c r="H91" s="65">
        <f t="shared" si="26"/>
        <v>5</v>
      </c>
      <c r="I91" s="65">
        <f t="shared" si="26"/>
        <v>7</v>
      </c>
      <c r="J91" s="65">
        <f t="shared" si="26"/>
        <v>3</v>
      </c>
      <c r="K91" s="65">
        <f t="shared" si="26"/>
        <v>5</v>
      </c>
      <c r="L91" s="65">
        <f t="shared" si="26"/>
        <v>4</v>
      </c>
      <c r="M91" s="65">
        <f t="shared" si="26"/>
        <v>2</v>
      </c>
      <c r="N91" s="65">
        <f t="shared" si="26"/>
        <v>4</v>
      </c>
      <c r="O91" s="65">
        <f t="shared" si="26"/>
        <v>4</v>
      </c>
      <c r="P91" s="65">
        <f t="shared" si="26"/>
        <v>6</v>
      </c>
      <c r="Q91" s="65">
        <f t="shared" si="26"/>
        <v>5</v>
      </c>
      <c r="R91" s="65">
        <f t="shared" si="26"/>
        <v>4</v>
      </c>
      <c r="S91" s="65">
        <f t="shared" si="26"/>
        <v>4</v>
      </c>
      <c r="T91" s="65">
        <f t="shared" si="26"/>
        <v>6</v>
      </c>
      <c r="U91" s="65">
        <f t="shared" si="26"/>
        <v>6</v>
      </c>
      <c r="V91" s="104">
        <f t="shared" si="26"/>
        <v>3</v>
      </c>
      <c r="W91" s="56">
        <f t="shared" si="25"/>
        <v>79</v>
      </c>
    </row>
    <row r="92" spans="1:23" ht="13.5" thickBot="1">
      <c r="A92" s="72">
        <v>3</v>
      </c>
      <c r="B92" s="136" t="str">
        <f>B50</f>
        <v>Dubový Peter st.</v>
      </c>
      <c r="C92" s="136"/>
      <c r="D92" s="135"/>
      <c r="E92" s="103">
        <f>E53</f>
        <v>5</v>
      </c>
      <c r="F92" s="65">
        <f aca="true" t="shared" si="27" ref="F92:V92">F53</f>
        <v>4</v>
      </c>
      <c r="G92" s="65">
        <f t="shared" si="27"/>
        <v>6</v>
      </c>
      <c r="H92" s="65">
        <f t="shared" si="27"/>
        <v>5</v>
      </c>
      <c r="I92" s="65">
        <f t="shared" si="27"/>
        <v>6</v>
      </c>
      <c r="J92" s="65">
        <f t="shared" si="27"/>
        <v>4</v>
      </c>
      <c r="K92" s="65">
        <f t="shared" si="27"/>
        <v>8</v>
      </c>
      <c r="L92" s="65">
        <f t="shared" si="27"/>
        <v>5</v>
      </c>
      <c r="M92" s="65">
        <f t="shared" si="27"/>
        <v>4</v>
      </c>
      <c r="N92" s="65">
        <f t="shared" si="27"/>
        <v>5</v>
      </c>
      <c r="O92" s="65">
        <f t="shared" si="27"/>
        <v>4</v>
      </c>
      <c r="P92" s="65">
        <f t="shared" si="27"/>
        <v>5</v>
      </c>
      <c r="Q92" s="65">
        <f t="shared" si="27"/>
        <v>6</v>
      </c>
      <c r="R92" s="65">
        <f t="shared" si="27"/>
        <v>5</v>
      </c>
      <c r="S92" s="65">
        <f t="shared" si="27"/>
        <v>4</v>
      </c>
      <c r="T92" s="65">
        <f t="shared" si="27"/>
        <v>7</v>
      </c>
      <c r="U92" s="65">
        <f t="shared" si="27"/>
        <v>7</v>
      </c>
      <c r="V92" s="104">
        <f t="shared" si="27"/>
        <v>4</v>
      </c>
      <c r="W92" s="56">
        <f t="shared" si="25"/>
        <v>94</v>
      </c>
    </row>
    <row r="93" spans="1:23" ht="13.5" thickBot="1">
      <c r="A93" s="72">
        <v>4</v>
      </c>
      <c r="B93" s="136" t="str">
        <f>B60</f>
        <v>Dubový Peter ml.</v>
      </c>
      <c r="C93" s="136"/>
      <c r="D93" s="135"/>
      <c r="E93" s="103">
        <f>E63</f>
        <v>6</v>
      </c>
      <c r="F93" s="65">
        <f aca="true" t="shared" si="28" ref="F93:V93">F63</f>
        <v>4</v>
      </c>
      <c r="G93" s="65">
        <f t="shared" si="28"/>
        <v>6</v>
      </c>
      <c r="H93" s="65">
        <f t="shared" si="28"/>
        <v>4</v>
      </c>
      <c r="I93" s="65">
        <f t="shared" si="28"/>
        <v>6</v>
      </c>
      <c r="J93" s="65">
        <f t="shared" si="28"/>
        <v>4</v>
      </c>
      <c r="K93" s="65">
        <f t="shared" si="28"/>
        <v>6</v>
      </c>
      <c r="L93" s="65">
        <f t="shared" si="28"/>
        <v>4</v>
      </c>
      <c r="M93" s="65">
        <f t="shared" si="28"/>
        <v>3</v>
      </c>
      <c r="N93" s="65">
        <f t="shared" si="28"/>
        <v>5</v>
      </c>
      <c r="O93" s="65">
        <f t="shared" si="28"/>
        <v>4</v>
      </c>
      <c r="P93" s="65">
        <f t="shared" si="28"/>
        <v>4</v>
      </c>
      <c r="Q93" s="65">
        <f t="shared" si="28"/>
        <v>5</v>
      </c>
      <c r="R93" s="65">
        <f t="shared" si="28"/>
        <v>3</v>
      </c>
      <c r="S93" s="65">
        <f t="shared" si="28"/>
        <v>4</v>
      </c>
      <c r="T93" s="65">
        <f t="shared" si="28"/>
        <v>5</v>
      </c>
      <c r="U93" s="65">
        <f t="shared" si="28"/>
        <v>4</v>
      </c>
      <c r="V93" s="104">
        <f t="shared" si="28"/>
        <v>3</v>
      </c>
      <c r="W93" s="56">
        <f t="shared" si="25"/>
        <v>80</v>
      </c>
    </row>
    <row r="94" spans="1:23" ht="13.5" thickBot="1">
      <c r="A94" s="72">
        <v>5</v>
      </c>
      <c r="B94" s="136" t="str">
        <f>B70</f>
        <v> </v>
      </c>
      <c r="C94" s="136"/>
      <c r="D94" s="135"/>
      <c r="E94" s="103">
        <f>E73</f>
        <v>0</v>
      </c>
      <c r="F94" s="65">
        <f aca="true" t="shared" si="29" ref="F94:V94">F73</f>
        <v>0</v>
      </c>
      <c r="G94" s="65">
        <f t="shared" si="29"/>
        <v>0</v>
      </c>
      <c r="H94" s="65">
        <f t="shared" si="29"/>
        <v>0</v>
      </c>
      <c r="I94" s="65">
        <f t="shared" si="29"/>
        <v>0</v>
      </c>
      <c r="J94" s="65">
        <f t="shared" si="29"/>
        <v>0</v>
      </c>
      <c r="K94" s="65">
        <f t="shared" si="29"/>
        <v>0</v>
      </c>
      <c r="L94" s="65">
        <f t="shared" si="29"/>
        <v>0</v>
      </c>
      <c r="M94" s="65">
        <f t="shared" si="29"/>
        <v>0</v>
      </c>
      <c r="N94" s="65">
        <f t="shared" si="29"/>
        <v>0</v>
      </c>
      <c r="O94" s="65">
        <f t="shared" si="29"/>
        <v>0</v>
      </c>
      <c r="P94" s="65">
        <f t="shared" si="29"/>
        <v>0</v>
      </c>
      <c r="Q94" s="65">
        <f t="shared" si="29"/>
        <v>0</v>
      </c>
      <c r="R94" s="65">
        <f t="shared" si="29"/>
        <v>0</v>
      </c>
      <c r="S94" s="65">
        <f t="shared" si="29"/>
        <v>0</v>
      </c>
      <c r="T94" s="65">
        <f t="shared" si="29"/>
        <v>0</v>
      </c>
      <c r="U94" s="65">
        <f t="shared" si="29"/>
        <v>0</v>
      </c>
      <c r="V94" s="104">
        <f t="shared" si="29"/>
        <v>0</v>
      </c>
      <c r="W94" s="56">
        <f t="shared" si="25"/>
        <v>0</v>
      </c>
    </row>
    <row r="95" spans="1:23" ht="13.5" thickBot="1">
      <c r="A95" s="73">
        <v>6</v>
      </c>
      <c r="B95" s="137" t="str">
        <f>B80</f>
        <v> </v>
      </c>
      <c r="C95" s="137"/>
      <c r="D95" s="135"/>
      <c r="E95" s="107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8">
        <f t="shared" si="30"/>
        <v>0</v>
      </c>
      <c r="W95" s="76">
        <f t="shared" si="25"/>
        <v>0</v>
      </c>
    </row>
    <row r="103" ht="12.75">
      <c r="I103" s="2" t="s">
        <v>7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1">
      <selection activeCell="B90" sqref="B90:C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44</v>
      </c>
      <c r="C6" s="29">
        <v>11.2</v>
      </c>
      <c r="D6" s="30">
        <f>IF(C6="ZK",$X$3,ROUND(SUM(C6*$A$2/$C$2-($W$2-$B$2)),0))</f>
        <v>10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45</v>
      </c>
      <c r="C9" s="29">
        <v>13.8</v>
      </c>
      <c r="D9" s="30">
        <f>IF(C9="ZK",$X$3,ROUND(SUM(C9*$A$2/$C$2-($W$2-$B$2)),0))</f>
        <v>13</v>
      </c>
      <c r="E9" s="30">
        <f aca="true" t="shared" si="2" ref="E9:V9">IF(E10="s",0,IF(E11-E10+E$2&lt;0,0,E11-E10+E$2))</f>
        <v>1</v>
      </c>
      <c r="F9" s="30">
        <f t="shared" si="2"/>
        <v>2</v>
      </c>
      <c r="G9" s="30">
        <f t="shared" si="2"/>
        <v>4</v>
      </c>
      <c r="H9" s="30">
        <f t="shared" si="2"/>
        <v>3</v>
      </c>
      <c r="I9" s="30">
        <f t="shared" si="2"/>
        <v>2</v>
      </c>
      <c r="J9" s="30">
        <f t="shared" si="2"/>
        <v>2</v>
      </c>
      <c r="K9" s="30">
        <f t="shared" si="2"/>
        <v>3</v>
      </c>
      <c r="L9" s="30">
        <f t="shared" si="2"/>
        <v>1</v>
      </c>
      <c r="M9" s="30">
        <f t="shared" si="2"/>
        <v>2</v>
      </c>
      <c r="N9" s="30">
        <f t="shared" si="2"/>
        <v>1</v>
      </c>
      <c r="O9" s="30">
        <f t="shared" si="2"/>
        <v>1</v>
      </c>
      <c r="P9" s="30">
        <f t="shared" si="2"/>
        <v>4</v>
      </c>
      <c r="Q9" s="30">
        <f t="shared" si="2"/>
        <v>1</v>
      </c>
      <c r="R9" s="30">
        <f t="shared" si="2"/>
        <v>2</v>
      </c>
      <c r="S9" s="30">
        <f t="shared" si="2"/>
        <v>0</v>
      </c>
      <c r="T9" s="30">
        <f t="shared" si="2"/>
        <v>3</v>
      </c>
      <c r="U9" s="30">
        <f t="shared" si="2"/>
        <v>3</v>
      </c>
      <c r="V9" s="30">
        <f t="shared" si="2"/>
        <v>2</v>
      </c>
      <c r="W9" s="30">
        <f>SUM(E9:V9)</f>
        <v>37</v>
      </c>
      <c r="X9" s="31">
        <f>IF(C9&gt;-50,IF(X10=TRUE,"s",SUM(E10:V10)),"z")</f>
        <v>84</v>
      </c>
      <c r="Y9" s="31">
        <f>IF(X10=TRUE,"s",SUM(N10:V10))</f>
        <v>44</v>
      </c>
      <c r="Z9" s="31">
        <f>IF(X10=TRUE,"s",SUM(Q10:W10))</f>
        <v>31</v>
      </c>
      <c r="AA9" s="31">
        <f>IF(X10=TRUE,"s",SUM(T10:V10))</f>
        <v>13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4</v>
      </c>
      <c r="G10" s="36">
        <v>4</v>
      </c>
      <c r="H10" s="36">
        <v>4</v>
      </c>
      <c r="I10" s="36">
        <v>6</v>
      </c>
      <c r="J10" s="36">
        <v>3</v>
      </c>
      <c r="K10" s="36">
        <v>4</v>
      </c>
      <c r="L10" s="36">
        <v>6</v>
      </c>
      <c r="M10" s="36">
        <v>4</v>
      </c>
      <c r="N10" s="36">
        <v>5</v>
      </c>
      <c r="O10" s="36">
        <v>5</v>
      </c>
      <c r="P10" s="36">
        <v>3</v>
      </c>
      <c r="Q10" s="36">
        <v>7</v>
      </c>
      <c r="R10" s="36">
        <v>5</v>
      </c>
      <c r="S10" s="36">
        <v>6</v>
      </c>
      <c r="T10" s="36">
        <v>5</v>
      </c>
      <c r="U10" s="36">
        <v>4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46</v>
      </c>
      <c r="C12" s="29">
        <v>16</v>
      </c>
      <c r="D12" s="30">
        <f>IF(C12="ZK",$X$3,ROUND(SUM(C12*$A$2/$C$2-($W$2-$B$2)),0))</f>
        <v>15</v>
      </c>
      <c r="E12" s="30">
        <f aca="true" t="shared" si="4" ref="E12:V12">IF(E13="s",0,IF(E14-E13+E$2&lt;0,0,E14-E13+E$2))</f>
        <v>3</v>
      </c>
      <c r="F12" s="30">
        <f t="shared" si="4"/>
        <v>2</v>
      </c>
      <c r="G12" s="30">
        <f t="shared" si="4"/>
        <v>2</v>
      </c>
      <c r="H12" s="30">
        <f t="shared" si="4"/>
        <v>3</v>
      </c>
      <c r="I12" s="30">
        <f t="shared" si="4"/>
        <v>0</v>
      </c>
      <c r="J12" s="30">
        <f t="shared" si="4"/>
        <v>1</v>
      </c>
      <c r="K12" s="30">
        <f t="shared" si="4"/>
        <v>0</v>
      </c>
      <c r="L12" s="30">
        <f t="shared" si="4"/>
        <v>3</v>
      </c>
      <c r="M12" s="30">
        <f t="shared" si="4"/>
        <v>2</v>
      </c>
      <c r="N12" s="30">
        <f t="shared" si="4"/>
        <v>1</v>
      </c>
      <c r="O12" s="30">
        <f t="shared" si="4"/>
        <v>2</v>
      </c>
      <c r="P12" s="30">
        <f t="shared" si="4"/>
        <v>3</v>
      </c>
      <c r="Q12" s="30">
        <f t="shared" si="4"/>
        <v>1</v>
      </c>
      <c r="R12" s="30">
        <f t="shared" si="4"/>
        <v>0</v>
      </c>
      <c r="S12" s="30">
        <f t="shared" si="4"/>
        <v>2</v>
      </c>
      <c r="T12" s="30">
        <f t="shared" si="4"/>
        <v>3</v>
      </c>
      <c r="U12" s="30">
        <f t="shared" si="4"/>
        <v>1</v>
      </c>
      <c r="V12" s="30">
        <f t="shared" si="4"/>
        <v>3</v>
      </c>
      <c r="W12" s="30">
        <f>SUM(E12:V12)</f>
        <v>32</v>
      </c>
      <c r="X12" s="31">
        <f>IF(C12&gt;-50,IF(X13=TRUE,"s",SUM(E13:V13)),"z")</f>
        <v>94</v>
      </c>
      <c r="Y12" s="31">
        <f>IF(X13=TRUE,"s",SUM(N13:V13))</f>
        <v>46</v>
      </c>
      <c r="Z12" s="31">
        <f>IF(X13=TRUE,"s",SUM(Q13:W13))</f>
        <v>32</v>
      </c>
      <c r="AA12" s="31">
        <f>IF(X13=TRUE,"s",SUM(T13:V13))</f>
        <v>14</v>
      </c>
      <c r="AB12" s="31">
        <f>IF(X13=TRUE,"s",SUM(V13))</f>
        <v>3</v>
      </c>
    </row>
    <row r="13" spans="1:28" ht="12.75">
      <c r="A13" s="32"/>
      <c r="B13" s="33" t="s">
        <v>7</v>
      </c>
      <c r="C13" s="34"/>
      <c r="D13" s="35"/>
      <c r="E13" s="36">
        <v>4</v>
      </c>
      <c r="F13" s="36">
        <v>4</v>
      </c>
      <c r="G13" s="36">
        <v>6</v>
      </c>
      <c r="H13" s="36">
        <v>4</v>
      </c>
      <c r="I13" s="36">
        <v>9</v>
      </c>
      <c r="J13" s="36">
        <v>4</v>
      </c>
      <c r="K13" s="36">
        <v>9</v>
      </c>
      <c r="L13" s="36">
        <v>4</v>
      </c>
      <c r="M13" s="36">
        <v>4</v>
      </c>
      <c r="N13" s="36">
        <v>5</v>
      </c>
      <c r="O13" s="36">
        <v>5</v>
      </c>
      <c r="P13" s="36">
        <v>4</v>
      </c>
      <c r="Q13" s="36">
        <v>7</v>
      </c>
      <c r="R13" s="36">
        <v>7</v>
      </c>
      <c r="S13" s="36">
        <v>4</v>
      </c>
      <c r="T13" s="36">
        <v>5</v>
      </c>
      <c r="U13" s="36">
        <v>6</v>
      </c>
      <c r="V13" s="36">
        <v>3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47</v>
      </c>
      <c r="C15" s="29">
        <v>10.7</v>
      </c>
      <c r="D15" s="30">
        <f>IF(C15="ZK",$X$3,ROUND(SUM(C15*$A$2/$C$2-($W$2-$B$2)),0))</f>
        <v>10</v>
      </c>
      <c r="E15" s="30">
        <f aca="true" t="shared" si="6" ref="E15:V15">IF(E16="s",0,IF(E17-E16+E$2&lt;0,0,E17-E16+E$2))</f>
        <v>1</v>
      </c>
      <c r="F15" s="30">
        <f t="shared" si="6"/>
        <v>3</v>
      </c>
      <c r="G15" s="30">
        <f t="shared" si="6"/>
        <v>2</v>
      </c>
      <c r="H15" s="30">
        <f t="shared" si="6"/>
        <v>3</v>
      </c>
      <c r="I15" s="30">
        <f t="shared" si="6"/>
        <v>3</v>
      </c>
      <c r="J15" s="30">
        <f t="shared" si="6"/>
        <v>2</v>
      </c>
      <c r="K15" s="30">
        <f t="shared" si="6"/>
        <v>3</v>
      </c>
      <c r="L15" s="30">
        <f t="shared" si="6"/>
        <v>1</v>
      </c>
      <c r="M15" s="30">
        <f t="shared" si="6"/>
        <v>2</v>
      </c>
      <c r="N15" s="30">
        <f t="shared" si="6"/>
        <v>3</v>
      </c>
      <c r="O15" s="30">
        <f t="shared" si="6"/>
        <v>1</v>
      </c>
      <c r="P15" s="30">
        <f t="shared" si="6"/>
        <v>1</v>
      </c>
      <c r="Q15" s="30">
        <f t="shared" si="6"/>
        <v>1</v>
      </c>
      <c r="R15" s="30">
        <f t="shared" si="6"/>
        <v>3</v>
      </c>
      <c r="S15" s="30">
        <f t="shared" si="6"/>
        <v>0</v>
      </c>
      <c r="T15" s="30">
        <f t="shared" si="6"/>
        <v>2</v>
      </c>
      <c r="U15" s="30">
        <f t="shared" si="6"/>
        <v>3</v>
      </c>
      <c r="V15" s="30">
        <f t="shared" si="6"/>
        <v>2</v>
      </c>
      <c r="W15" s="30">
        <f>SUM(E15:V15)</f>
        <v>36</v>
      </c>
      <c r="X15" s="31">
        <f>IF(C15&gt;-50,IF(X16=TRUE,"s",SUM(E16:V16)),"z")</f>
        <v>82</v>
      </c>
      <c r="Y15" s="31">
        <f>IF(X16=TRUE,"s",SUM(N16:V16))</f>
        <v>44</v>
      </c>
      <c r="Z15" s="31">
        <f>IF(X16=TRUE,"s",SUM(Q16:W16))</f>
        <v>30</v>
      </c>
      <c r="AA15" s="31">
        <f>IF(X16=TRUE,"s",SUM(T16:V16))</f>
        <v>14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5</v>
      </c>
      <c r="F16" s="36">
        <v>3</v>
      </c>
      <c r="G16" s="36">
        <v>6</v>
      </c>
      <c r="H16" s="36">
        <v>4</v>
      </c>
      <c r="I16" s="36">
        <v>5</v>
      </c>
      <c r="J16" s="36">
        <v>3</v>
      </c>
      <c r="K16" s="36">
        <v>4</v>
      </c>
      <c r="L16" s="36">
        <v>5</v>
      </c>
      <c r="M16" s="36">
        <v>3</v>
      </c>
      <c r="N16" s="36">
        <v>3</v>
      </c>
      <c r="O16" s="36">
        <v>5</v>
      </c>
      <c r="P16" s="36">
        <v>6</v>
      </c>
      <c r="Q16" s="36">
        <v>6</v>
      </c>
      <c r="R16" s="36">
        <v>4</v>
      </c>
      <c r="S16" s="36">
        <v>6</v>
      </c>
      <c r="T16" s="36">
        <v>6</v>
      </c>
      <c r="U16" s="36">
        <v>4</v>
      </c>
      <c r="V16" s="36">
        <v>4</v>
      </c>
      <c r="W16" s="35" t="s">
        <v>7</v>
      </c>
      <c r="X16" s="37">
        <v>4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125</v>
      </c>
      <c r="C18" s="29">
        <v>15.8</v>
      </c>
      <c r="D18" s="30">
        <f>IF(C18="ZK",$X$3,ROUND(SUM(C18*$A$2/$C$2-($W$2-$B$2)),0))</f>
        <v>15</v>
      </c>
      <c r="E18" s="30">
        <f aca="true" t="shared" si="8" ref="E18:V18">IF(E19="s",0,IF(E20-E19+E$2&lt;0,0,E20-E19+E$2))</f>
        <v>1</v>
      </c>
      <c r="F18" s="30">
        <f t="shared" si="8"/>
        <v>3</v>
      </c>
      <c r="G18" s="30">
        <f t="shared" si="8"/>
        <v>0</v>
      </c>
      <c r="H18" s="30">
        <f t="shared" si="8"/>
        <v>2</v>
      </c>
      <c r="I18" s="30">
        <f t="shared" si="8"/>
        <v>0</v>
      </c>
      <c r="J18" s="30">
        <f t="shared" si="8"/>
        <v>2</v>
      </c>
      <c r="K18" s="30">
        <f t="shared" si="8"/>
        <v>3</v>
      </c>
      <c r="L18" s="30">
        <f t="shared" si="8"/>
        <v>3</v>
      </c>
      <c r="M18" s="30">
        <f t="shared" si="8"/>
        <v>3</v>
      </c>
      <c r="N18" s="30">
        <f t="shared" si="8"/>
        <v>2</v>
      </c>
      <c r="O18" s="30">
        <f t="shared" si="8"/>
        <v>3</v>
      </c>
      <c r="P18" s="30">
        <f t="shared" si="8"/>
        <v>3</v>
      </c>
      <c r="Q18" s="30">
        <f t="shared" si="8"/>
        <v>1</v>
      </c>
      <c r="R18" s="30">
        <f t="shared" si="8"/>
        <v>0</v>
      </c>
      <c r="S18" s="30">
        <f t="shared" si="8"/>
        <v>1</v>
      </c>
      <c r="T18" s="30">
        <f t="shared" si="8"/>
        <v>0</v>
      </c>
      <c r="U18" s="30">
        <f t="shared" si="8"/>
        <v>2</v>
      </c>
      <c r="V18" s="30">
        <f t="shared" si="8"/>
        <v>2</v>
      </c>
      <c r="W18" s="30">
        <f>SUM(E18:V18)</f>
        <v>31</v>
      </c>
      <c r="X18" s="31">
        <f>IF(C18&gt;-50,IF(X19=TRUE,"s",SUM(E19:V19)),"z")</f>
        <v>97</v>
      </c>
      <c r="Y18" s="31">
        <f>IF(X19=TRUE,"s",SUM(N19:V19))</f>
        <v>52</v>
      </c>
      <c r="Z18" s="31">
        <f>IF(X19=TRUE,"s",SUM(Q19:W19))</f>
        <v>40</v>
      </c>
      <c r="AA18" s="31">
        <f>IF(X19=TRUE,"s",SUM(T19:V19))</f>
        <v>17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6</v>
      </c>
      <c r="F19" s="36">
        <v>3</v>
      </c>
      <c r="G19" s="36">
        <v>9</v>
      </c>
      <c r="H19" s="36">
        <v>5</v>
      </c>
      <c r="I19" s="36">
        <v>8</v>
      </c>
      <c r="J19" s="36">
        <v>3</v>
      </c>
      <c r="K19" s="36">
        <v>4</v>
      </c>
      <c r="L19" s="36">
        <v>4</v>
      </c>
      <c r="M19" s="36">
        <v>3</v>
      </c>
      <c r="N19" s="36">
        <v>4</v>
      </c>
      <c r="O19" s="36">
        <v>4</v>
      </c>
      <c r="P19" s="36">
        <v>4</v>
      </c>
      <c r="Q19" s="36">
        <v>7</v>
      </c>
      <c r="R19" s="36">
        <v>11</v>
      </c>
      <c r="S19" s="36">
        <v>5</v>
      </c>
      <c r="T19" s="36">
        <v>8</v>
      </c>
      <c r="U19" s="36">
        <v>5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8" t="s">
        <v>18</v>
      </c>
      <c r="B26" s="138"/>
      <c r="C26" s="139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8"/>
      <c r="B27" s="138"/>
      <c r="C27" s="139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3</v>
      </c>
      <c r="G28" s="36">
        <v>7</v>
      </c>
      <c r="H28" s="36">
        <v>4</v>
      </c>
      <c r="I28" s="36">
        <v>11</v>
      </c>
      <c r="J28" s="36">
        <v>6</v>
      </c>
      <c r="K28" s="36">
        <v>8</v>
      </c>
      <c r="L28" s="36">
        <v>6</v>
      </c>
      <c r="M28" s="36">
        <v>4</v>
      </c>
      <c r="N28" s="36">
        <v>7</v>
      </c>
      <c r="O28" s="36">
        <v>6</v>
      </c>
      <c r="P28" s="36">
        <v>5</v>
      </c>
      <c r="Q28" s="36">
        <v>7</v>
      </c>
      <c r="R28" s="36">
        <v>4</v>
      </c>
      <c r="S28" s="36">
        <v>5</v>
      </c>
      <c r="T28" s="36">
        <v>7</v>
      </c>
      <c r="U28" s="36">
        <v>5</v>
      </c>
      <c r="V28" s="36">
        <v>4</v>
      </c>
      <c r="W28" s="56">
        <f aca="true" t="shared" si="12" ref="W28:W33">SUM(E28:V28)</f>
        <v>104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Smatana Ladislav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8" t="s">
        <v>23</v>
      </c>
      <c r="B33" s="138"/>
      <c r="C33" s="138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7</v>
      </c>
      <c r="H33" s="62">
        <f t="shared" si="13"/>
        <v>4</v>
      </c>
      <c r="I33" s="62">
        <f t="shared" si="13"/>
        <v>11</v>
      </c>
      <c r="J33" s="62">
        <f t="shared" si="13"/>
        <v>6</v>
      </c>
      <c r="K33" s="62">
        <f t="shared" si="13"/>
        <v>8</v>
      </c>
      <c r="L33" s="62">
        <f t="shared" si="13"/>
        <v>6</v>
      </c>
      <c r="M33" s="62">
        <f t="shared" si="13"/>
        <v>4</v>
      </c>
      <c r="N33" s="62">
        <f t="shared" si="13"/>
        <v>7</v>
      </c>
      <c r="O33" s="62">
        <f t="shared" si="13"/>
        <v>6</v>
      </c>
      <c r="P33" s="62">
        <f t="shared" si="13"/>
        <v>5</v>
      </c>
      <c r="Q33" s="62">
        <f t="shared" si="13"/>
        <v>7</v>
      </c>
      <c r="R33" s="62">
        <f t="shared" si="13"/>
        <v>4</v>
      </c>
      <c r="S33" s="62">
        <f t="shared" si="13"/>
        <v>5</v>
      </c>
      <c r="T33" s="62">
        <f t="shared" si="13"/>
        <v>7</v>
      </c>
      <c r="U33" s="62">
        <f t="shared" si="13"/>
        <v>5</v>
      </c>
      <c r="V33" s="62">
        <f t="shared" si="13"/>
        <v>4</v>
      </c>
      <c r="W33" s="60">
        <f t="shared" si="12"/>
        <v>104</v>
      </c>
    </row>
    <row r="36" spans="1:23" ht="13.5" thickBot="1">
      <c r="A36" s="138" t="s">
        <v>18</v>
      </c>
      <c r="B36" s="138"/>
      <c r="C36" s="139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8"/>
      <c r="B37" s="138"/>
      <c r="C37" s="139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5</v>
      </c>
      <c r="F38" s="36">
        <v>3</v>
      </c>
      <c r="G38" s="36">
        <v>4</v>
      </c>
      <c r="H38" s="36">
        <v>5</v>
      </c>
      <c r="I38" s="36">
        <v>7</v>
      </c>
      <c r="J38" s="36">
        <v>5</v>
      </c>
      <c r="K38" s="36">
        <v>6</v>
      </c>
      <c r="L38" s="36">
        <v>4</v>
      </c>
      <c r="M38" s="36">
        <v>5</v>
      </c>
      <c r="N38" s="36">
        <v>4</v>
      </c>
      <c r="O38" s="36">
        <v>5</v>
      </c>
      <c r="P38" s="36">
        <v>5</v>
      </c>
      <c r="Q38" s="36">
        <v>5</v>
      </c>
      <c r="R38" s="36">
        <v>4</v>
      </c>
      <c r="S38" s="36">
        <v>4</v>
      </c>
      <c r="T38" s="36">
        <v>8</v>
      </c>
      <c r="U38" s="36">
        <v>6</v>
      </c>
      <c r="V38" s="36">
        <v>3</v>
      </c>
      <c r="W38" s="56">
        <f aca="true" t="shared" si="14" ref="W38:W43">SUM(E38:V38)</f>
        <v>88</v>
      </c>
    </row>
    <row r="39" spans="1:23" ht="12.75">
      <c r="A39" s="53"/>
      <c r="B39" s="53"/>
      <c r="C39" s="54">
        <v>2</v>
      </c>
      <c r="D39" s="55"/>
      <c r="E39" s="36">
        <v>5</v>
      </c>
      <c r="F39" s="36">
        <v>4</v>
      </c>
      <c r="G39" s="36">
        <v>4</v>
      </c>
      <c r="H39" s="36">
        <v>4</v>
      </c>
      <c r="I39" s="36">
        <v>6</v>
      </c>
      <c r="J39" s="36">
        <v>3</v>
      </c>
      <c r="K39" s="36">
        <v>4</v>
      </c>
      <c r="L39" s="36">
        <v>6</v>
      </c>
      <c r="M39" s="36">
        <v>4</v>
      </c>
      <c r="N39" s="36">
        <v>5</v>
      </c>
      <c r="O39" s="36">
        <v>5</v>
      </c>
      <c r="P39" s="36">
        <v>3</v>
      </c>
      <c r="Q39" s="36">
        <v>7</v>
      </c>
      <c r="R39" s="36">
        <v>5</v>
      </c>
      <c r="S39" s="36">
        <v>6</v>
      </c>
      <c r="T39" s="36">
        <v>5</v>
      </c>
      <c r="U39" s="36">
        <v>4</v>
      </c>
      <c r="V39" s="36">
        <v>4</v>
      </c>
      <c r="W39" s="56">
        <f t="shared" si="14"/>
        <v>84</v>
      </c>
    </row>
    <row r="40" spans="1:23" ht="12.75">
      <c r="A40" s="53" t="s">
        <v>7</v>
      </c>
      <c r="B40" s="77" t="str">
        <f>B9</f>
        <v>Weiss Viliam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40" t="s">
        <v>23</v>
      </c>
      <c r="B43" s="140"/>
      <c r="C43" s="140"/>
      <c r="D43" s="61"/>
      <c r="E43" s="62">
        <f aca="true" t="shared" si="15" ref="E43:V43">MIN(E38:E42)</f>
        <v>5</v>
      </c>
      <c r="F43" s="62">
        <f t="shared" si="15"/>
        <v>3</v>
      </c>
      <c r="G43" s="62">
        <f t="shared" si="15"/>
        <v>4</v>
      </c>
      <c r="H43" s="62">
        <f t="shared" si="15"/>
        <v>4</v>
      </c>
      <c r="I43" s="62">
        <f t="shared" si="15"/>
        <v>6</v>
      </c>
      <c r="J43" s="62">
        <f t="shared" si="15"/>
        <v>3</v>
      </c>
      <c r="K43" s="62">
        <f t="shared" si="15"/>
        <v>4</v>
      </c>
      <c r="L43" s="62">
        <f t="shared" si="15"/>
        <v>4</v>
      </c>
      <c r="M43" s="62">
        <f t="shared" si="15"/>
        <v>4</v>
      </c>
      <c r="N43" s="62">
        <f t="shared" si="15"/>
        <v>4</v>
      </c>
      <c r="O43" s="62">
        <f t="shared" si="15"/>
        <v>5</v>
      </c>
      <c r="P43" s="62">
        <f t="shared" si="15"/>
        <v>3</v>
      </c>
      <c r="Q43" s="62">
        <f t="shared" si="15"/>
        <v>5</v>
      </c>
      <c r="R43" s="62">
        <f t="shared" si="15"/>
        <v>4</v>
      </c>
      <c r="S43" s="62">
        <f t="shared" si="15"/>
        <v>4</v>
      </c>
      <c r="T43" s="62">
        <f t="shared" si="15"/>
        <v>5</v>
      </c>
      <c r="U43" s="62">
        <f t="shared" si="15"/>
        <v>4</v>
      </c>
      <c r="V43" s="62">
        <f t="shared" si="15"/>
        <v>3</v>
      </c>
      <c r="W43" s="60">
        <f t="shared" si="14"/>
        <v>74</v>
      </c>
    </row>
    <row r="46" spans="1:23" ht="13.5" thickBot="1">
      <c r="A46" s="138" t="s">
        <v>18</v>
      </c>
      <c r="B46" s="138"/>
      <c r="C46" s="139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8"/>
      <c r="B47" s="138"/>
      <c r="C47" s="139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3</v>
      </c>
      <c r="G48" s="36">
        <v>5</v>
      </c>
      <c r="H48" s="36">
        <v>6</v>
      </c>
      <c r="I48" s="36">
        <v>9</v>
      </c>
      <c r="J48" s="36">
        <v>3</v>
      </c>
      <c r="K48" s="36">
        <v>11</v>
      </c>
      <c r="L48" s="36">
        <v>8</v>
      </c>
      <c r="M48" s="36">
        <v>3</v>
      </c>
      <c r="N48" s="36">
        <v>4</v>
      </c>
      <c r="O48" s="36">
        <v>5</v>
      </c>
      <c r="P48" s="36">
        <v>6</v>
      </c>
      <c r="Q48" s="36">
        <v>7</v>
      </c>
      <c r="R48" s="36">
        <v>5</v>
      </c>
      <c r="S48" s="36">
        <v>6</v>
      </c>
      <c r="T48" s="36">
        <v>5</v>
      </c>
      <c r="U48" s="36">
        <v>7</v>
      </c>
      <c r="V48" s="36">
        <v>3</v>
      </c>
      <c r="W48" s="56">
        <f aca="true" t="shared" si="16" ref="W48:W53">SUM(E48:V48)</f>
        <v>101</v>
      </c>
    </row>
    <row r="49" spans="1:23" ht="12.75">
      <c r="A49" s="53"/>
      <c r="B49" s="53"/>
      <c r="C49" s="54">
        <v>2</v>
      </c>
      <c r="D49" s="55"/>
      <c r="E49" s="36">
        <v>4</v>
      </c>
      <c r="F49" s="36">
        <v>4</v>
      </c>
      <c r="G49" s="36">
        <v>6</v>
      </c>
      <c r="H49" s="36">
        <v>4</v>
      </c>
      <c r="I49" s="36">
        <v>9</v>
      </c>
      <c r="J49" s="36">
        <v>4</v>
      </c>
      <c r="K49" s="36">
        <v>9</v>
      </c>
      <c r="L49" s="36">
        <v>4</v>
      </c>
      <c r="M49" s="36">
        <v>4</v>
      </c>
      <c r="N49" s="36">
        <v>5</v>
      </c>
      <c r="O49" s="36">
        <v>5</v>
      </c>
      <c r="P49" s="36">
        <v>4</v>
      </c>
      <c r="Q49" s="36">
        <v>7</v>
      </c>
      <c r="R49" s="36">
        <v>7</v>
      </c>
      <c r="S49" s="36">
        <v>4</v>
      </c>
      <c r="T49" s="36">
        <v>5</v>
      </c>
      <c r="U49" s="36">
        <v>6</v>
      </c>
      <c r="V49" s="36">
        <v>3</v>
      </c>
      <c r="W49" s="56">
        <f t="shared" si="16"/>
        <v>94</v>
      </c>
    </row>
    <row r="50" spans="1:23" ht="12.75">
      <c r="A50" s="53" t="s">
        <v>7</v>
      </c>
      <c r="B50" s="77" t="str">
        <f>B12</f>
        <v>Pavle Slavomír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40" t="s">
        <v>23</v>
      </c>
      <c r="B53" s="140"/>
      <c r="C53" s="140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9</v>
      </c>
      <c r="J53" s="62">
        <f t="shared" si="17"/>
        <v>3</v>
      </c>
      <c r="K53" s="62">
        <f t="shared" si="17"/>
        <v>9</v>
      </c>
      <c r="L53" s="62">
        <f t="shared" si="17"/>
        <v>4</v>
      </c>
      <c r="M53" s="62">
        <f t="shared" si="17"/>
        <v>3</v>
      </c>
      <c r="N53" s="62">
        <f t="shared" si="17"/>
        <v>4</v>
      </c>
      <c r="O53" s="62">
        <f t="shared" si="17"/>
        <v>5</v>
      </c>
      <c r="P53" s="62">
        <f t="shared" si="17"/>
        <v>4</v>
      </c>
      <c r="Q53" s="62">
        <f t="shared" si="17"/>
        <v>7</v>
      </c>
      <c r="R53" s="62">
        <f t="shared" si="17"/>
        <v>5</v>
      </c>
      <c r="S53" s="62">
        <f t="shared" si="17"/>
        <v>4</v>
      </c>
      <c r="T53" s="62">
        <f t="shared" si="17"/>
        <v>5</v>
      </c>
      <c r="U53" s="62">
        <f t="shared" si="17"/>
        <v>6</v>
      </c>
      <c r="V53" s="62">
        <f t="shared" si="17"/>
        <v>3</v>
      </c>
      <c r="W53" s="60">
        <f t="shared" si="16"/>
        <v>87</v>
      </c>
    </row>
    <row r="56" spans="1:23" ht="13.5" thickBot="1">
      <c r="A56" s="138" t="s">
        <v>18</v>
      </c>
      <c r="B56" s="138"/>
      <c r="C56" s="139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8"/>
      <c r="B57" s="138"/>
      <c r="C57" s="139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5</v>
      </c>
      <c r="F58" s="36">
        <v>4</v>
      </c>
      <c r="G58" s="36">
        <v>5</v>
      </c>
      <c r="H58" s="36">
        <v>4</v>
      </c>
      <c r="I58" s="36">
        <v>5</v>
      </c>
      <c r="J58" s="36">
        <v>3</v>
      </c>
      <c r="K58" s="36">
        <v>6</v>
      </c>
      <c r="L58" s="36">
        <v>5</v>
      </c>
      <c r="M58" s="36">
        <v>4</v>
      </c>
      <c r="N58" s="36">
        <v>4</v>
      </c>
      <c r="O58" s="36">
        <v>4</v>
      </c>
      <c r="P58" s="36">
        <v>4</v>
      </c>
      <c r="Q58" s="36">
        <v>5</v>
      </c>
      <c r="R58" s="36">
        <v>4</v>
      </c>
      <c r="S58" s="36">
        <v>4</v>
      </c>
      <c r="T58" s="36">
        <v>7</v>
      </c>
      <c r="U58" s="36">
        <v>6</v>
      </c>
      <c r="V58" s="36">
        <v>4</v>
      </c>
      <c r="W58" s="56">
        <f aca="true" t="shared" si="18" ref="W58:W63">SUM(E58:V58)</f>
        <v>83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3</v>
      </c>
      <c r="G59" s="36">
        <v>6</v>
      </c>
      <c r="H59" s="36">
        <v>4</v>
      </c>
      <c r="I59" s="36">
        <v>5</v>
      </c>
      <c r="J59" s="36">
        <v>3</v>
      </c>
      <c r="K59" s="36">
        <v>4</v>
      </c>
      <c r="L59" s="36">
        <v>5</v>
      </c>
      <c r="M59" s="36">
        <v>3</v>
      </c>
      <c r="N59" s="36">
        <v>3</v>
      </c>
      <c r="O59" s="36">
        <v>5</v>
      </c>
      <c r="P59" s="36">
        <v>6</v>
      </c>
      <c r="Q59" s="36">
        <v>6</v>
      </c>
      <c r="R59" s="36">
        <v>4</v>
      </c>
      <c r="S59" s="36">
        <v>6</v>
      </c>
      <c r="T59" s="36">
        <v>6</v>
      </c>
      <c r="U59" s="36">
        <v>4</v>
      </c>
      <c r="V59" s="36">
        <v>4</v>
      </c>
      <c r="W59" s="56">
        <f t="shared" si="18"/>
        <v>82</v>
      </c>
    </row>
    <row r="60" spans="1:23" ht="12.75">
      <c r="A60" s="53" t="s">
        <v>7</v>
      </c>
      <c r="B60" s="77" t="str">
        <f>B15</f>
        <v>Masár Ján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8" t="s">
        <v>23</v>
      </c>
      <c r="B63" s="138"/>
      <c r="C63" s="138"/>
      <c r="D63" s="58"/>
      <c r="E63" s="59">
        <f aca="true" t="shared" si="19" ref="E63:V63">MIN(E58:E62)</f>
        <v>5</v>
      </c>
      <c r="F63" s="59">
        <f t="shared" si="19"/>
        <v>3</v>
      </c>
      <c r="G63" s="59">
        <f t="shared" si="19"/>
        <v>5</v>
      </c>
      <c r="H63" s="59">
        <f t="shared" si="19"/>
        <v>4</v>
      </c>
      <c r="I63" s="59">
        <f t="shared" si="19"/>
        <v>5</v>
      </c>
      <c r="J63" s="59">
        <f t="shared" si="19"/>
        <v>3</v>
      </c>
      <c r="K63" s="59">
        <f t="shared" si="19"/>
        <v>4</v>
      </c>
      <c r="L63" s="59">
        <f t="shared" si="19"/>
        <v>5</v>
      </c>
      <c r="M63" s="59">
        <f t="shared" si="19"/>
        <v>3</v>
      </c>
      <c r="N63" s="59">
        <f t="shared" si="19"/>
        <v>3</v>
      </c>
      <c r="O63" s="59">
        <f t="shared" si="19"/>
        <v>4</v>
      </c>
      <c r="P63" s="59">
        <f t="shared" si="19"/>
        <v>4</v>
      </c>
      <c r="Q63" s="59">
        <f t="shared" si="19"/>
        <v>5</v>
      </c>
      <c r="R63" s="59">
        <f t="shared" si="19"/>
        <v>4</v>
      </c>
      <c r="S63" s="59">
        <f t="shared" si="19"/>
        <v>4</v>
      </c>
      <c r="T63" s="59">
        <f t="shared" si="19"/>
        <v>6</v>
      </c>
      <c r="U63" s="59">
        <f t="shared" si="19"/>
        <v>4</v>
      </c>
      <c r="V63" s="59">
        <f t="shared" si="19"/>
        <v>4</v>
      </c>
      <c r="W63" s="60">
        <f t="shared" si="18"/>
        <v>75</v>
      </c>
    </row>
    <row r="65" ht="13.5" thickBot="1">
      <c r="AE65" s="5" t="s">
        <v>7</v>
      </c>
    </row>
    <row r="66" spans="1:23" ht="13.5" thickBot="1">
      <c r="A66" s="138" t="s">
        <v>18</v>
      </c>
      <c r="B66" s="138"/>
      <c r="C66" s="139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8"/>
      <c r="B67" s="138"/>
      <c r="C67" s="139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3</v>
      </c>
      <c r="G69" s="36">
        <v>9</v>
      </c>
      <c r="H69" s="36">
        <v>5</v>
      </c>
      <c r="I69" s="36">
        <v>8</v>
      </c>
      <c r="J69" s="36">
        <v>3</v>
      </c>
      <c r="K69" s="36">
        <v>4</v>
      </c>
      <c r="L69" s="36">
        <v>4</v>
      </c>
      <c r="M69" s="36">
        <v>3</v>
      </c>
      <c r="N69" s="36">
        <v>4</v>
      </c>
      <c r="O69" s="36">
        <v>4</v>
      </c>
      <c r="P69" s="36">
        <v>4</v>
      </c>
      <c r="Q69" s="36">
        <v>7</v>
      </c>
      <c r="R69" s="36">
        <v>11</v>
      </c>
      <c r="S69" s="36">
        <v>5</v>
      </c>
      <c r="T69" s="36">
        <v>8</v>
      </c>
      <c r="U69" s="36">
        <v>5</v>
      </c>
      <c r="V69" s="36">
        <v>4</v>
      </c>
      <c r="W69" s="56">
        <f t="shared" si="20"/>
        <v>97</v>
      </c>
      <c r="AB69" s="5" t="s">
        <v>7</v>
      </c>
    </row>
    <row r="70" spans="1:23" ht="12.75">
      <c r="A70" s="53" t="s">
        <v>7</v>
      </c>
      <c r="B70" s="77" t="str">
        <f>B18</f>
        <v>Pauliny Dušan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8" t="s">
        <v>23</v>
      </c>
      <c r="B73" s="138"/>
      <c r="C73" s="138"/>
      <c r="D73" s="58"/>
      <c r="E73" s="59">
        <f>MIN(E68:E72)</f>
        <v>6</v>
      </c>
      <c r="F73" s="59">
        <f aca="true" t="shared" si="21" ref="F73:V73">MIN(F68:F72)</f>
        <v>3</v>
      </c>
      <c r="G73" s="59">
        <f t="shared" si="21"/>
        <v>9</v>
      </c>
      <c r="H73" s="59">
        <f t="shared" si="21"/>
        <v>5</v>
      </c>
      <c r="I73" s="59">
        <f t="shared" si="21"/>
        <v>8</v>
      </c>
      <c r="J73" s="59">
        <f t="shared" si="21"/>
        <v>3</v>
      </c>
      <c r="K73" s="59">
        <f t="shared" si="21"/>
        <v>4</v>
      </c>
      <c r="L73" s="59">
        <f t="shared" si="21"/>
        <v>4</v>
      </c>
      <c r="M73" s="59">
        <f t="shared" si="21"/>
        <v>3</v>
      </c>
      <c r="N73" s="59">
        <f t="shared" si="21"/>
        <v>4</v>
      </c>
      <c r="O73" s="59">
        <f t="shared" si="21"/>
        <v>4</v>
      </c>
      <c r="P73" s="59">
        <f t="shared" si="21"/>
        <v>4</v>
      </c>
      <c r="Q73" s="59">
        <f t="shared" si="21"/>
        <v>7</v>
      </c>
      <c r="R73" s="59">
        <f t="shared" si="21"/>
        <v>11</v>
      </c>
      <c r="S73" s="59">
        <f t="shared" si="21"/>
        <v>5</v>
      </c>
      <c r="T73" s="59">
        <f t="shared" si="21"/>
        <v>8</v>
      </c>
      <c r="U73" s="59">
        <f t="shared" si="21"/>
        <v>5</v>
      </c>
      <c r="V73" s="59">
        <f t="shared" si="21"/>
        <v>4</v>
      </c>
      <c r="W73" s="60">
        <f t="shared" si="20"/>
        <v>97</v>
      </c>
      <c r="AH73" s="5" t="s">
        <v>7</v>
      </c>
    </row>
    <row r="76" spans="1:23" ht="13.5" thickBot="1">
      <c r="A76" s="138" t="s">
        <v>18</v>
      </c>
      <c r="B76" s="138"/>
      <c r="C76" s="139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8"/>
      <c r="B77" s="138"/>
      <c r="C77" s="139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 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8" t="s">
        <v>23</v>
      </c>
      <c r="B83" s="138"/>
      <c r="C83" s="138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2" t="s">
        <v>24</v>
      </c>
      <c r="B88" s="133" t="s">
        <v>25</v>
      </c>
      <c r="C88" s="133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2"/>
      <c r="B89" s="133"/>
      <c r="C89" s="133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4" t="str">
        <f>B30</f>
        <v>Smatana Ladislav</v>
      </c>
      <c r="C90" s="134"/>
      <c r="D90" s="135" t="s">
        <v>26</v>
      </c>
      <c r="E90" s="105">
        <f aca="true" t="shared" si="24" ref="E90:V90">E33</f>
        <v>5</v>
      </c>
      <c r="F90" s="71">
        <f t="shared" si="24"/>
        <v>3</v>
      </c>
      <c r="G90" s="71">
        <f t="shared" si="24"/>
        <v>7</v>
      </c>
      <c r="H90" s="71">
        <f t="shared" si="24"/>
        <v>4</v>
      </c>
      <c r="I90" s="71">
        <f t="shared" si="24"/>
        <v>11</v>
      </c>
      <c r="J90" s="71">
        <f t="shared" si="24"/>
        <v>6</v>
      </c>
      <c r="K90" s="71">
        <f t="shared" si="24"/>
        <v>8</v>
      </c>
      <c r="L90" s="71">
        <f t="shared" si="24"/>
        <v>6</v>
      </c>
      <c r="M90" s="71">
        <f t="shared" si="24"/>
        <v>4</v>
      </c>
      <c r="N90" s="71">
        <f t="shared" si="24"/>
        <v>7</v>
      </c>
      <c r="O90" s="71">
        <f t="shared" si="24"/>
        <v>6</v>
      </c>
      <c r="P90" s="71">
        <f t="shared" si="24"/>
        <v>5</v>
      </c>
      <c r="Q90" s="71">
        <f t="shared" si="24"/>
        <v>7</v>
      </c>
      <c r="R90" s="71">
        <f t="shared" si="24"/>
        <v>4</v>
      </c>
      <c r="S90" s="71">
        <f t="shared" si="24"/>
        <v>5</v>
      </c>
      <c r="T90" s="71">
        <f t="shared" si="24"/>
        <v>7</v>
      </c>
      <c r="U90" s="71">
        <f t="shared" si="24"/>
        <v>5</v>
      </c>
      <c r="V90" s="106">
        <f t="shared" si="24"/>
        <v>4</v>
      </c>
      <c r="W90" s="56">
        <f aca="true" t="shared" si="25" ref="W90:W95">SUM(E90:V90)</f>
        <v>104</v>
      </c>
    </row>
    <row r="91" spans="1:23" ht="13.5" thickBot="1">
      <c r="A91" s="72">
        <v>2</v>
      </c>
      <c r="B91" s="136" t="str">
        <f>B40</f>
        <v>Weiss Viliam</v>
      </c>
      <c r="C91" s="136"/>
      <c r="D91" s="135"/>
      <c r="E91" s="103">
        <f>E43</f>
        <v>5</v>
      </c>
      <c r="F91" s="65">
        <f aca="true" t="shared" si="26" ref="F91:V91">F43</f>
        <v>3</v>
      </c>
      <c r="G91" s="65">
        <f t="shared" si="26"/>
        <v>4</v>
      </c>
      <c r="H91" s="65">
        <f t="shared" si="26"/>
        <v>4</v>
      </c>
      <c r="I91" s="65">
        <f t="shared" si="26"/>
        <v>6</v>
      </c>
      <c r="J91" s="65">
        <f t="shared" si="26"/>
        <v>3</v>
      </c>
      <c r="K91" s="65">
        <f t="shared" si="26"/>
        <v>4</v>
      </c>
      <c r="L91" s="65">
        <f t="shared" si="26"/>
        <v>4</v>
      </c>
      <c r="M91" s="65">
        <f t="shared" si="26"/>
        <v>4</v>
      </c>
      <c r="N91" s="65">
        <f t="shared" si="26"/>
        <v>4</v>
      </c>
      <c r="O91" s="65">
        <f t="shared" si="26"/>
        <v>5</v>
      </c>
      <c r="P91" s="65">
        <f t="shared" si="26"/>
        <v>3</v>
      </c>
      <c r="Q91" s="65">
        <f t="shared" si="26"/>
        <v>5</v>
      </c>
      <c r="R91" s="65">
        <f t="shared" si="26"/>
        <v>4</v>
      </c>
      <c r="S91" s="65">
        <f t="shared" si="26"/>
        <v>4</v>
      </c>
      <c r="T91" s="65">
        <f t="shared" si="26"/>
        <v>5</v>
      </c>
      <c r="U91" s="65">
        <f t="shared" si="26"/>
        <v>4</v>
      </c>
      <c r="V91" s="104">
        <f t="shared" si="26"/>
        <v>3</v>
      </c>
      <c r="W91" s="56">
        <f t="shared" si="25"/>
        <v>74</v>
      </c>
    </row>
    <row r="92" spans="1:23" ht="13.5" thickBot="1">
      <c r="A92" s="72">
        <v>3</v>
      </c>
      <c r="B92" s="136" t="str">
        <f>B50</f>
        <v>Pavle Slavomír</v>
      </c>
      <c r="C92" s="136"/>
      <c r="D92" s="135"/>
      <c r="E92" s="103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9</v>
      </c>
      <c r="J92" s="65">
        <f t="shared" si="27"/>
        <v>3</v>
      </c>
      <c r="K92" s="65">
        <f t="shared" si="27"/>
        <v>9</v>
      </c>
      <c r="L92" s="65">
        <f t="shared" si="27"/>
        <v>4</v>
      </c>
      <c r="M92" s="65">
        <f t="shared" si="27"/>
        <v>3</v>
      </c>
      <c r="N92" s="65">
        <f t="shared" si="27"/>
        <v>4</v>
      </c>
      <c r="O92" s="65">
        <f t="shared" si="27"/>
        <v>5</v>
      </c>
      <c r="P92" s="65">
        <f t="shared" si="27"/>
        <v>4</v>
      </c>
      <c r="Q92" s="65">
        <f t="shared" si="27"/>
        <v>7</v>
      </c>
      <c r="R92" s="65">
        <f t="shared" si="27"/>
        <v>5</v>
      </c>
      <c r="S92" s="65">
        <f t="shared" si="27"/>
        <v>4</v>
      </c>
      <c r="T92" s="65">
        <f t="shared" si="27"/>
        <v>5</v>
      </c>
      <c r="U92" s="65">
        <f t="shared" si="27"/>
        <v>6</v>
      </c>
      <c r="V92" s="104">
        <f t="shared" si="27"/>
        <v>3</v>
      </c>
      <c r="W92" s="56">
        <f t="shared" si="25"/>
        <v>87</v>
      </c>
    </row>
    <row r="93" spans="1:23" ht="13.5" thickBot="1">
      <c r="A93" s="72">
        <v>4</v>
      </c>
      <c r="B93" s="136" t="str">
        <f>B60</f>
        <v>Masár Ján</v>
      </c>
      <c r="C93" s="136"/>
      <c r="D93" s="135"/>
      <c r="E93" s="103">
        <f>E63</f>
        <v>5</v>
      </c>
      <c r="F93" s="65">
        <f aca="true" t="shared" si="28" ref="F93:V93">F63</f>
        <v>3</v>
      </c>
      <c r="G93" s="65">
        <f t="shared" si="28"/>
        <v>5</v>
      </c>
      <c r="H93" s="65">
        <f t="shared" si="28"/>
        <v>4</v>
      </c>
      <c r="I93" s="65">
        <f t="shared" si="28"/>
        <v>5</v>
      </c>
      <c r="J93" s="65">
        <f t="shared" si="28"/>
        <v>3</v>
      </c>
      <c r="K93" s="65">
        <f t="shared" si="28"/>
        <v>4</v>
      </c>
      <c r="L93" s="65">
        <f t="shared" si="28"/>
        <v>5</v>
      </c>
      <c r="M93" s="65">
        <f t="shared" si="28"/>
        <v>3</v>
      </c>
      <c r="N93" s="65">
        <f t="shared" si="28"/>
        <v>3</v>
      </c>
      <c r="O93" s="65">
        <f t="shared" si="28"/>
        <v>4</v>
      </c>
      <c r="P93" s="65">
        <f t="shared" si="28"/>
        <v>4</v>
      </c>
      <c r="Q93" s="65">
        <f t="shared" si="28"/>
        <v>5</v>
      </c>
      <c r="R93" s="65">
        <f t="shared" si="28"/>
        <v>4</v>
      </c>
      <c r="S93" s="65">
        <f t="shared" si="28"/>
        <v>4</v>
      </c>
      <c r="T93" s="65">
        <f t="shared" si="28"/>
        <v>6</v>
      </c>
      <c r="U93" s="65">
        <f t="shared" si="28"/>
        <v>4</v>
      </c>
      <c r="V93" s="104">
        <f t="shared" si="28"/>
        <v>4</v>
      </c>
      <c r="W93" s="56">
        <f t="shared" si="25"/>
        <v>75</v>
      </c>
    </row>
    <row r="94" spans="1:23" ht="13.5" thickBot="1">
      <c r="A94" s="72">
        <v>5</v>
      </c>
      <c r="B94" s="136" t="str">
        <f>B70</f>
        <v>Pauliny Dušan</v>
      </c>
      <c r="C94" s="136"/>
      <c r="D94" s="135"/>
      <c r="E94" s="103">
        <f>E73</f>
        <v>6</v>
      </c>
      <c r="F94" s="65">
        <f aca="true" t="shared" si="29" ref="F94:V94">F73</f>
        <v>3</v>
      </c>
      <c r="G94" s="65">
        <f t="shared" si="29"/>
        <v>9</v>
      </c>
      <c r="H94" s="65">
        <f t="shared" si="29"/>
        <v>5</v>
      </c>
      <c r="I94" s="65">
        <f t="shared" si="29"/>
        <v>8</v>
      </c>
      <c r="J94" s="65">
        <f t="shared" si="29"/>
        <v>3</v>
      </c>
      <c r="K94" s="65">
        <f t="shared" si="29"/>
        <v>4</v>
      </c>
      <c r="L94" s="65">
        <f t="shared" si="29"/>
        <v>4</v>
      </c>
      <c r="M94" s="65">
        <f t="shared" si="29"/>
        <v>3</v>
      </c>
      <c r="N94" s="65">
        <f t="shared" si="29"/>
        <v>4</v>
      </c>
      <c r="O94" s="65">
        <f t="shared" si="29"/>
        <v>4</v>
      </c>
      <c r="P94" s="65">
        <f t="shared" si="29"/>
        <v>4</v>
      </c>
      <c r="Q94" s="65">
        <f t="shared" si="29"/>
        <v>7</v>
      </c>
      <c r="R94" s="65">
        <f t="shared" si="29"/>
        <v>11</v>
      </c>
      <c r="S94" s="65">
        <f t="shared" si="29"/>
        <v>5</v>
      </c>
      <c r="T94" s="65">
        <f t="shared" si="29"/>
        <v>8</v>
      </c>
      <c r="U94" s="65">
        <f t="shared" si="29"/>
        <v>5</v>
      </c>
      <c r="V94" s="104">
        <f t="shared" si="29"/>
        <v>4</v>
      </c>
      <c r="W94" s="56">
        <f t="shared" si="25"/>
        <v>97</v>
      </c>
    </row>
    <row r="95" spans="1:23" ht="13.5" thickBot="1">
      <c r="A95" s="73">
        <v>6</v>
      </c>
      <c r="B95" s="137" t="str">
        <f>B80</f>
        <v> </v>
      </c>
      <c r="C95" s="137"/>
      <c r="D95" s="135"/>
      <c r="E95" s="107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8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11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41</v>
      </c>
      <c r="C6" s="29">
        <v>13.3</v>
      </c>
      <c r="D6" s="30">
        <f>IF(C6="ZK",$X$3,ROUND(SUM(C6*$A$2/$C$2-($W$2-$B$2)),0))</f>
        <v>12</v>
      </c>
      <c r="E6" s="30">
        <f>IF(E7="s",0,IF(E8-E7+E$2&lt;0,0,E8-E7+E$2))</f>
        <v>0</v>
      </c>
      <c r="F6" s="30">
        <f aca="true" t="shared" si="0" ref="F6:V6">IF(F$7="s",0,IF(F8-F7+F$2&lt;0,0,F8-F7+F$2))</f>
        <v>2</v>
      </c>
      <c r="G6" s="30">
        <f t="shared" si="0"/>
        <v>3</v>
      </c>
      <c r="H6" s="30">
        <f t="shared" si="0"/>
        <v>3</v>
      </c>
      <c r="I6" s="30">
        <f t="shared" si="0"/>
        <v>1</v>
      </c>
      <c r="J6" s="30">
        <f t="shared" si="0"/>
        <v>2</v>
      </c>
      <c r="K6" s="30">
        <f t="shared" si="0"/>
        <v>2</v>
      </c>
      <c r="L6" s="30">
        <f t="shared" si="0"/>
        <v>2</v>
      </c>
      <c r="M6" s="30">
        <f t="shared" si="0"/>
        <v>2</v>
      </c>
      <c r="N6" s="30">
        <f t="shared" si="0"/>
        <v>2</v>
      </c>
      <c r="O6" s="30">
        <f t="shared" si="0"/>
        <v>1</v>
      </c>
      <c r="P6" s="30">
        <f t="shared" si="0"/>
        <v>2</v>
      </c>
      <c r="Q6" s="30">
        <f t="shared" si="0"/>
        <v>2</v>
      </c>
      <c r="R6" s="30">
        <f t="shared" si="0"/>
        <v>2</v>
      </c>
      <c r="S6" s="30">
        <f t="shared" si="0"/>
        <v>2</v>
      </c>
      <c r="T6" s="30">
        <f t="shared" si="0"/>
        <v>2</v>
      </c>
      <c r="U6" s="30">
        <f t="shared" si="0"/>
        <v>3</v>
      </c>
      <c r="V6" s="30">
        <f t="shared" si="0"/>
        <v>1</v>
      </c>
      <c r="W6" s="30">
        <f>SUM(E6:V6)</f>
        <v>34</v>
      </c>
      <c r="X6" s="31">
        <f>IF(C6&gt;-50,IF(X7=TRUE,"s",SUM(E7:V7)),"z")</f>
        <v>86</v>
      </c>
      <c r="Y6" s="31">
        <f>IF(X7=TRUE,"s",SUM(N7:V7))</f>
        <v>44</v>
      </c>
      <c r="Z6" s="31">
        <f>IF(X7=TRUE,"s",SUM(Q7:W7))</f>
        <v>30</v>
      </c>
      <c r="AA6" s="31">
        <f>IF(X7=TRUE,"s",SUM(T7:V7))</f>
        <v>15</v>
      </c>
      <c r="AB6" s="31">
        <f>IF(X7=TRUE,"s",SUM(V7))</f>
        <v>5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4</v>
      </c>
      <c r="G7" s="36">
        <v>5</v>
      </c>
      <c r="H7" s="36">
        <v>4</v>
      </c>
      <c r="I7" s="36">
        <v>7</v>
      </c>
      <c r="J7" s="36">
        <v>3</v>
      </c>
      <c r="K7" s="36">
        <v>5</v>
      </c>
      <c r="L7" s="36">
        <v>4</v>
      </c>
      <c r="M7" s="36">
        <v>4</v>
      </c>
      <c r="N7" s="36">
        <v>4</v>
      </c>
      <c r="O7" s="36">
        <v>5</v>
      </c>
      <c r="P7" s="36">
        <v>5</v>
      </c>
      <c r="Q7" s="36">
        <v>6</v>
      </c>
      <c r="R7" s="36">
        <v>5</v>
      </c>
      <c r="S7" s="36">
        <v>4</v>
      </c>
      <c r="T7" s="36">
        <v>6</v>
      </c>
      <c r="U7" s="36">
        <v>4</v>
      </c>
      <c r="V7" s="36">
        <v>5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3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69</v>
      </c>
      <c r="C9" s="29">
        <v>19.9</v>
      </c>
      <c r="D9" s="30">
        <f>IF(C9="ZK",$X$3,ROUND(SUM(C9*$A$2/$C$2-($W$2-$B$2)),0))</f>
        <v>19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42</v>
      </c>
      <c r="C12" s="29">
        <v>16.9</v>
      </c>
      <c r="D12" s="30">
        <f>IF(C12="ZK",$X$3,ROUND(SUM(C12*$A$2/$C$2-($W$2-$B$2)),0))</f>
        <v>16</v>
      </c>
      <c r="E12" s="30">
        <f aca="true" t="shared" si="4" ref="E12:V12">IF(E13="s",0,IF(E14-E13+E$2&lt;0,0,E14-E13+E$2))</f>
        <v>2</v>
      </c>
      <c r="F12" s="30">
        <f t="shared" si="4"/>
        <v>2</v>
      </c>
      <c r="G12" s="30">
        <f t="shared" si="4"/>
        <v>3</v>
      </c>
      <c r="H12" s="30">
        <f t="shared" si="4"/>
        <v>0</v>
      </c>
      <c r="I12" s="30">
        <f t="shared" si="4"/>
        <v>0</v>
      </c>
      <c r="J12" s="30">
        <f t="shared" si="4"/>
        <v>2</v>
      </c>
      <c r="K12" s="30">
        <f t="shared" si="4"/>
        <v>1</v>
      </c>
      <c r="L12" s="30">
        <f t="shared" si="4"/>
        <v>5</v>
      </c>
      <c r="M12" s="30">
        <f t="shared" si="4"/>
        <v>1</v>
      </c>
      <c r="N12" s="30">
        <f t="shared" si="4"/>
        <v>0</v>
      </c>
      <c r="O12" s="30">
        <f t="shared" si="4"/>
        <v>3</v>
      </c>
      <c r="P12" s="30">
        <f t="shared" si="4"/>
        <v>3</v>
      </c>
      <c r="Q12" s="30">
        <f t="shared" si="4"/>
        <v>3</v>
      </c>
      <c r="R12" s="30">
        <f t="shared" si="4"/>
        <v>2</v>
      </c>
      <c r="S12" s="30">
        <f t="shared" si="4"/>
        <v>1</v>
      </c>
      <c r="T12" s="30">
        <f t="shared" si="4"/>
        <v>2</v>
      </c>
      <c r="U12" s="30">
        <f t="shared" si="4"/>
        <v>1</v>
      </c>
      <c r="V12" s="30">
        <f t="shared" si="4"/>
        <v>3</v>
      </c>
      <c r="W12" s="30">
        <f>SUM(E12:V12)</f>
        <v>34</v>
      </c>
      <c r="X12" s="31">
        <f>IF(C12&gt;-50,IF(X13=TRUE,"s",SUM(E13:V13)),"z")</f>
        <v>97</v>
      </c>
      <c r="Y12" s="31">
        <f>IF(X13=TRUE,"s",SUM(N13:V13))</f>
        <v>50</v>
      </c>
      <c r="Z12" s="31">
        <f>IF(X13=TRUE,"s",SUM(Q13:W13))</f>
        <v>31</v>
      </c>
      <c r="AA12" s="31">
        <f>IF(X13=TRUE,"s",SUM(T13:V13))</f>
        <v>15</v>
      </c>
      <c r="AB12" s="31">
        <f>IF(X13=TRUE,"s",SUM(V13))</f>
        <v>3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4</v>
      </c>
      <c r="G13" s="36">
        <v>5</v>
      </c>
      <c r="H13" s="36">
        <v>8</v>
      </c>
      <c r="I13" s="36">
        <v>9</v>
      </c>
      <c r="J13" s="36">
        <v>3</v>
      </c>
      <c r="K13" s="36">
        <v>6</v>
      </c>
      <c r="L13" s="36">
        <v>2</v>
      </c>
      <c r="M13" s="36">
        <v>5</v>
      </c>
      <c r="N13" s="36">
        <v>11</v>
      </c>
      <c r="O13" s="36">
        <v>4</v>
      </c>
      <c r="P13" s="36">
        <v>4</v>
      </c>
      <c r="Q13" s="36">
        <v>5</v>
      </c>
      <c r="R13" s="36">
        <v>5</v>
      </c>
      <c r="S13" s="36">
        <v>6</v>
      </c>
      <c r="T13" s="36">
        <v>6</v>
      </c>
      <c r="U13" s="36">
        <v>6</v>
      </c>
      <c r="V13" s="36">
        <v>3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43</v>
      </c>
      <c r="C15" s="29">
        <v>8</v>
      </c>
      <c r="D15" s="30">
        <f>IF(C15="ZK",$X$3,ROUND(SUM(C15*$A$2/$C$2-($W$2-$B$2)),0))</f>
        <v>7</v>
      </c>
      <c r="E15" s="30">
        <f aca="true" t="shared" si="6" ref="E15:V15">IF(E16="s",0,IF(E17-E16+E$2&lt;0,0,E17-E16+E$2))</f>
        <v>2</v>
      </c>
      <c r="F15" s="30">
        <f t="shared" si="6"/>
        <v>2</v>
      </c>
      <c r="G15" s="30">
        <f t="shared" si="6"/>
        <v>2</v>
      </c>
      <c r="H15" s="30">
        <f t="shared" si="6"/>
        <v>3</v>
      </c>
      <c r="I15" s="30">
        <f t="shared" si="6"/>
        <v>2</v>
      </c>
      <c r="J15" s="30">
        <f t="shared" si="6"/>
        <v>2</v>
      </c>
      <c r="K15" s="30">
        <f t="shared" si="6"/>
        <v>0</v>
      </c>
      <c r="L15" s="30">
        <f t="shared" si="6"/>
        <v>1</v>
      </c>
      <c r="M15" s="30">
        <f t="shared" si="6"/>
        <v>2</v>
      </c>
      <c r="N15" s="30">
        <f t="shared" si="6"/>
        <v>2</v>
      </c>
      <c r="O15" s="30">
        <f t="shared" si="6"/>
        <v>1</v>
      </c>
      <c r="P15" s="30">
        <f t="shared" si="6"/>
        <v>1</v>
      </c>
      <c r="Q15" s="30">
        <f t="shared" si="6"/>
        <v>2</v>
      </c>
      <c r="R15" s="30">
        <f t="shared" si="6"/>
        <v>3</v>
      </c>
      <c r="S15" s="30">
        <f t="shared" si="6"/>
        <v>1</v>
      </c>
      <c r="T15" s="30">
        <f t="shared" si="6"/>
        <v>2</v>
      </c>
      <c r="U15" s="30">
        <f t="shared" si="6"/>
        <v>2</v>
      </c>
      <c r="V15" s="30">
        <f t="shared" si="6"/>
        <v>1</v>
      </c>
      <c r="W15" s="30">
        <f>SUM(E15:V15)</f>
        <v>31</v>
      </c>
      <c r="X15" s="31">
        <f>IF(C15&gt;-50,IF(X16=TRUE,"s",SUM(E16:V16)),"z")</f>
        <v>86</v>
      </c>
      <c r="Y15" s="31">
        <f>IF(X16=TRUE,"s",SUM(N16:V16))</f>
        <v>43</v>
      </c>
      <c r="Z15" s="31">
        <f>IF(X16=TRUE,"s",SUM(Q16:W16))</f>
        <v>29</v>
      </c>
      <c r="AA15" s="31">
        <f>IF(X16=TRUE,"s",SUM(T16:V16))</f>
        <v>15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4</v>
      </c>
      <c r="F16" s="36">
        <v>4</v>
      </c>
      <c r="G16" s="36">
        <v>5</v>
      </c>
      <c r="H16" s="36">
        <v>4</v>
      </c>
      <c r="I16" s="36">
        <v>6</v>
      </c>
      <c r="J16" s="36">
        <v>3</v>
      </c>
      <c r="K16" s="36">
        <v>9</v>
      </c>
      <c r="L16" s="36">
        <v>5</v>
      </c>
      <c r="M16" s="36">
        <v>3</v>
      </c>
      <c r="N16" s="36">
        <v>4</v>
      </c>
      <c r="O16" s="36">
        <v>5</v>
      </c>
      <c r="P16" s="36">
        <v>5</v>
      </c>
      <c r="Q16" s="36">
        <v>5</v>
      </c>
      <c r="R16" s="36">
        <v>4</v>
      </c>
      <c r="S16" s="36">
        <v>5</v>
      </c>
      <c r="T16" s="36">
        <v>6</v>
      </c>
      <c r="U16" s="36">
        <v>5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100</v>
      </c>
      <c r="C18" s="29">
        <v>15.3</v>
      </c>
      <c r="D18" s="30">
        <f>IF(C18="ZK",$X$3,ROUND(SUM(C18*$A$2/$C$2-($W$2-$B$2)),0))</f>
        <v>14</v>
      </c>
      <c r="E18" s="30">
        <f aca="true" t="shared" si="8" ref="E18:V18">IF(E19="s",0,IF(E20-E19+E$2&lt;0,0,E20-E19+E$2))</f>
        <v>2</v>
      </c>
      <c r="F18" s="30">
        <f t="shared" si="8"/>
        <v>1</v>
      </c>
      <c r="G18" s="30">
        <f t="shared" si="8"/>
        <v>3</v>
      </c>
      <c r="H18" s="30">
        <f t="shared" si="8"/>
        <v>3</v>
      </c>
      <c r="I18" s="30">
        <f t="shared" si="8"/>
        <v>3</v>
      </c>
      <c r="J18" s="30">
        <f t="shared" si="8"/>
        <v>2</v>
      </c>
      <c r="K18" s="30">
        <f t="shared" si="8"/>
        <v>1</v>
      </c>
      <c r="L18" s="30">
        <f t="shared" si="8"/>
        <v>0</v>
      </c>
      <c r="M18" s="30">
        <f t="shared" si="8"/>
        <v>2</v>
      </c>
      <c r="N18" s="30">
        <f t="shared" si="8"/>
        <v>2</v>
      </c>
      <c r="O18" s="30">
        <f t="shared" si="8"/>
        <v>4</v>
      </c>
      <c r="P18" s="30">
        <f t="shared" si="8"/>
        <v>2</v>
      </c>
      <c r="Q18" s="30">
        <f t="shared" si="8"/>
        <v>2</v>
      </c>
      <c r="R18" s="30">
        <f t="shared" si="8"/>
        <v>3</v>
      </c>
      <c r="S18" s="30">
        <f t="shared" si="8"/>
        <v>2</v>
      </c>
      <c r="T18" s="30">
        <f t="shared" si="8"/>
        <v>2</v>
      </c>
      <c r="U18" s="30">
        <f t="shared" si="8"/>
        <v>4</v>
      </c>
      <c r="V18" s="30">
        <f t="shared" si="8"/>
        <v>3</v>
      </c>
      <c r="W18" s="30">
        <f>SUM(E18:V18)</f>
        <v>41</v>
      </c>
      <c r="X18" s="31">
        <f>IF(C18&gt;-50,IF(X19=TRUE,"s",SUM(E19:V19)),"z")</f>
        <v>82</v>
      </c>
      <c r="Y18" s="31">
        <f>IF(X19=TRUE,"s",SUM(N19:V19))</f>
        <v>38</v>
      </c>
      <c r="Z18" s="31">
        <f>IF(X19=TRUE,"s",SUM(Q19:W19))</f>
        <v>26</v>
      </c>
      <c r="AA18" s="31">
        <f>IF(X19=TRUE,"s",SUM(T19:V19))</f>
        <v>12</v>
      </c>
      <c r="AB18" s="31">
        <f>IF(X19=TRUE,"s",SUM(V19))</f>
        <v>3</v>
      </c>
    </row>
    <row r="19" spans="1:28" ht="12.75">
      <c r="A19" s="32"/>
      <c r="B19" s="33" t="s">
        <v>7</v>
      </c>
      <c r="C19" s="34"/>
      <c r="D19" s="35"/>
      <c r="E19" s="36">
        <v>4</v>
      </c>
      <c r="F19" s="36">
        <v>5</v>
      </c>
      <c r="G19" s="36">
        <v>5</v>
      </c>
      <c r="H19" s="36">
        <v>4</v>
      </c>
      <c r="I19" s="36">
        <v>5</v>
      </c>
      <c r="J19" s="36">
        <v>3</v>
      </c>
      <c r="K19" s="36">
        <v>6</v>
      </c>
      <c r="L19" s="36">
        <v>8</v>
      </c>
      <c r="M19" s="36">
        <v>4</v>
      </c>
      <c r="N19" s="36">
        <v>4</v>
      </c>
      <c r="O19" s="36">
        <v>3</v>
      </c>
      <c r="P19" s="36">
        <v>5</v>
      </c>
      <c r="Q19" s="36">
        <v>6</v>
      </c>
      <c r="R19" s="36">
        <v>4</v>
      </c>
      <c r="S19" s="36">
        <v>4</v>
      </c>
      <c r="T19" s="36">
        <v>6</v>
      </c>
      <c r="U19" s="36">
        <v>3</v>
      </c>
      <c r="V19" s="36">
        <v>3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112</v>
      </c>
      <c r="C21" s="29">
        <v>18</v>
      </c>
      <c r="D21" s="30">
        <f>IF(C21="ZK",$X$3,ROUND(SUM(C21*$A$2/$C$2-($W$2-$B$2)),0))</f>
        <v>17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3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3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8" t="s">
        <v>18</v>
      </c>
      <c r="B26" s="138"/>
      <c r="C26" s="139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8"/>
      <c r="B27" s="138"/>
      <c r="C27" s="139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6</v>
      </c>
      <c r="F28" s="36">
        <v>7</v>
      </c>
      <c r="G28" s="36">
        <v>8</v>
      </c>
      <c r="H28" s="36">
        <v>6</v>
      </c>
      <c r="I28" s="36">
        <v>6</v>
      </c>
      <c r="J28" s="36">
        <v>3</v>
      </c>
      <c r="K28" s="36">
        <v>4</v>
      </c>
      <c r="L28" s="36">
        <v>4</v>
      </c>
      <c r="M28" s="36">
        <v>5</v>
      </c>
      <c r="N28" s="36">
        <v>4</v>
      </c>
      <c r="O28" s="36">
        <v>5</v>
      </c>
      <c r="P28" s="36">
        <v>5</v>
      </c>
      <c r="Q28" s="36">
        <v>6</v>
      </c>
      <c r="R28" s="36">
        <v>5</v>
      </c>
      <c r="S28" s="36">
        <v>5</v>
      </c>
      <c r="T28" s="36">
        <v>5</v>
      </c>
      <c r="U28" s="36">
        <v>5</v>
      </c>
      <c r="V28" s="36">
        <v>4</v>
      </c>
      <c r="W28" s="56">
        <f aca="true" t="shared" si="12" ref="W28:W33">SUM(E28:V28)</f>
        <v>93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4</v>
      </c>
      <c r="G29" s="36">
        <v>5</v>
      </c>
      <c r="H29" s="36">
        <v>4</v>
      </c>
      <c r="I29" s="36">
        <v>7</v>
      </c>
      <c r="J29" s="36">
        <v>3</v>
      </c>
      <c r="K29" s="36">
        <v>5</v>
      </c>
      <c r="L29" s="36">
        <v>4</v>
      </c>
      <c r="M29" s="36">
        <v>4</v>
      </c>
      <c r="N29" s="36">
        <v>4</v>
      </c>
      <c r="O29" s="36">
        <v>5</v>
      </c>
      <c r="P29" s="36">
        <v>5</v>
      </c>
      <c r="Q29" s="36">
        <v>6</v>
      </c>
      <c r="R29" s="36">
        <v>5</v>
      </c>
      <c r="S29" s="36">
        <v>4</v>
      </c>
      <c r="T29" s="36">
        <v>6</v>
      </c>
      <c r="U29" s="36">
        <v>4</v>
      </c>
      <c r="V29" s="36">
        <v>5</v>
      </c>
      <c r="W29" s="56">
        <f t="shared" si="12"/>
        <v>86</v>
      </c>
    </row>
    <row r="30" spans="1:23" ht="12.75">
      <c r="A30" s="53" t="s">
        <v>7</v>
      </c>
      <c r="B30" s="77" t="str">
        <f>B6</f>
        <v>Čížek Miroslav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8" t="s">
        <v>23</v>
      </c>
      <c r="B33" s="138"/>
      <c r="C33" s="138"/>
      <c r="D33" s="58"/>
      <c r="E33" s="62">
        <f aca="true" t="shared" si="13" ref="E33:V33">MIN(E28:E32)</f>
        <v>6</v>
      </c>
      <c r="F33" s="62">
        <f t="shared" si="13"/>
        <v>4</v>
      </c>
      <c r="G33" s="62">
        <f t="shared" si="13"/>
        <v>5</v>
      </c>
      <c r="H33" s="62">
        <f t="shared" si="13"/>
        <v>4</v>
      </c>
      <c r="I33" s="62">
        <f t="shared" si="13"/>
        <v>6</v>
      </c>
      <c r="J33" s="62">
        <f t="shared" si="13"/>
        <v>3</v>
      </c>
      <c r="K33" s="62">
        <f t="shared" si="13"/>
        <v>4</v>
      </c>
      <c r="L33" s="62">
        <f t="shared" si="13"/>
        <v>4</v>
      </c>
      <c r="M33" s="62">
        <f t="shared" si="13"/>
        <v>4</v>
      </c>
      <c r="N33" s="62">
        <f t="shared" si="13"/>
        <v>4</v>
      </c>
      <c r="O33" s="62">
        <f t="shared" si="13"/>
        <v>5</v>
      </c>
      <c r="P33" s="62">
        <f t="shared" si="13"/>
        <v>5</v>
      </c>
      <c r="Q33" s="62">
        <f t="shared" si="13"/>
        <v>6</v>
      </c>
      <c r="R33" s="62">
        <f t="shared" si="13"/>
        <v>5</v>
      </c>
      <c r="S33" s="62">
        <f t="shared" si="13"/>
        <v>4</v>
      </c>
      <c r="T33" s="62">
        <f t="shared" si="13"/>
        <v>5</v>
      </c>
      <c r="U33" s="62">
        <f t="shared" si="13"/>
        <v>4</v>
      </c>
      <c r="V33" s="62">
        <f t="shared" si="13"/>
        <v>4</v>
      </c>
      <c r="W33" s="60">
        <f t="shared" si="12"/>
        <v>82</v>
      </c>
    </row>
    <row r="36" spans="1:23" ht="13.5" thickBot="1">
      <c r="A36" s="138" t="s">
        <v>18</v>
      </c>
      <c r="B36" s="138"/>
      <c r="C36" s="139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8"/>
      <c r="B37" s="138"/>
      <c r="C37" s="139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Čížková Svetlana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40" t="s">
        <v>23</v>
      </c>
      <c r="B43" s="140"/>
      <c r="C43" s="140"/>
      <c r="D43" s="61"/>
      <c r="E43" s="62">
        <f aca="true" t="shared" si="15" ref="E43:V43">MIN(E38:E42)</f>
        <v>0</v>
      </c>
      <c r="F43" s="62">
        <f t="shared" si="15"/>
        <v>0</v>
      </c>
      <c r="G43" s="62">
        <f t="shared" si="15"/>
        <v>0</v>
      </c>
      <c r="H43" s="62">
        <f t="shared" si="15"/>
        <v>0</v>
      </c>
      <c r="I43" s="62">
        <f t="shared" si="15"/>
        <v>0</v>
      </c>
      <c r="J43" s="62">
        <f t="shared" si="15"/>
        <v>0</v>
      </c>
      <c r="K43" s="62">
        <f t="shared" si="15"/>
        <v>0</v>
      </c>
      <c r="L43" s="62">
        <f t="shared" si="15"/>
        <v>0</v>
      </c>
      <c r="M43" s="62">
        <f t="shared" si="15"/>
        <v>0</v>
      </c>
      <c r="N43" s="62">
        <f t="shared" si="15"/>
        <v>0</v>
      </c>
      <c r="O43" s="62">
        <f t="shared" si="15"/>
        <v>0</v>
      </c>
      <c r="P43" s="62">
        <f t="shared" si="15"/>
        <v>0</v>
      </c>
      <c r="Q43" s="62">
        <f t="shared" si="15"/>
        <v>0</v>
      </c>
      <c r="R43" s="62">
        <f t="shared" si="15"/>
        <v>0</v>
      </c>
      <c r="S43" s="62">
        <f t="shared" si="15"/>
        <v>0</v>
      </c>
      <c r="T43" s="62">
        <f t="shared" si="15"/>
        <v>0</v>
      </c>
      <c r="U43" s="62">
        <f t="shared" si="15"/>
        <v>0</v>
      </c>
      <c r="V43" s="62">
        <f t="shared" si="15"/>
        <v>0</v>
      </c>
      <c r="W43" s="60">
        <f t="shared" si="14"/>
        <v>0</v>
      </c>
    </row>
    <row r="46" spans="1:23" ht="13.5" thickBot="1">
      <c r="A46" s="138" t="s">
        <v>18</v>
      </c>
      <c r="B46" s="138"/>
      <c r="C46" s="139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8"/>
      <c r="B47" s="138"/>
      <c r="C47" s="139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5</v>
      </c>
      <c r="G48" s="36">
        <v>9</v>
      </c>
      <c r="H48" s="36">
        <v>9</v>
      </c>
      <c r="I48" s="36">
        <v>8</v>
      </c>
      <c r="J48" s="36">
        <v>4</v>
      </c>
      <c r="K48" s="36">
        <v>9</v>
      </c>
      <c r="L48" s="36">
        <v>9</v>
      </c>
      <c r="M48" s="36">
        <v>5</v>
      </c>
      <c r="N48" s="36">
        <v>3</v>
      </c>
      <c r="O48" s="36">
        <v>5</v>
      </c>
      <c r="P48" s="36">
        <v>5</v>
      </c>
      <c r="Q48" s="36">
        <v>7</v>
      </c>
      <c r="R48" s="36">
        <v>5</v>
      </c>
      <c r="S48" s="36">
        <v>6</v>
      </c>
      <c r="T48" s="36">
        <v>6</v>
      </c>
      <c r="U48" s="36">
        <v>8</v>
      </c>
      <c r="V48" s="36">
        <v>3</v>
      </c>
      <c r="W48" s="56">
        <f aca="true" t="shared" si="16" ref="W48:W53">SUM(E48:V48)</f>
        <v>111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4</v>
      </c>
      <c r="G49" s="36">
        <v>5</v>
      </c>
      <c r="H49" s="36">
        <v>8</v>
      </c>
      <c r="I49" s="36">
        <v>9</v>
      </c>
      <c r="J49" s="36">
        <v>3</v>
      </c>
      <c r="K49" s="36">
        <v>6</v>
      </c>
      <c r="L49" s="36">
        <v>2</v>
      </c>
      <c r="M49" s="36">
        <v>5</v>
      </c>
      <c r="N49" s="36">
        <v>11</v>
      </c>
      <c r="O49" s="36">
        <v>4</v>
      </c>
      <c r="P49" s="36">
        <v>4</v>
      </c>
      <c r="Q49" s="36">
        <v>5</v>
      </c>
      <c r="R49" s="36">
        <v>5</v>
      </c>
      <c r="S49" s="36">
        <v>6</v>
      </c>
      <c r="T49" s="36">
        <v>6</v>
      </c>
      <c r="U49" s="36">
        <v>6</v>
      </c>
      <c r="V49" s="36">
        <v>3</v>
      </c>
      <c r="W49" s="56">
        <f t="shared" si="16"/>
        <v>97</v>
      </c>
    </row>
    <row r="50" spans="1:23" ht="12.75">
      <c r="A50" s="53" t="s">
        <v>7</v>
      </c>
      <c r="B50" s="77" t="str">
        <f>B12</f>
        <v>Trejbal Michael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40" t="s">
        <v>23</v>
      </c>
      <c r="B53" s="140"/>
      <c r="C53" s="140"/>
      <c r="D53" s="61"/>
      <c r="E53" s="62">
        <f aca="true" t="shared" si="17" ref="E53:V53">MIN(E48:E52)</f>
        <v>5</v>
      </c>
      <c r="F53" s="62">
        <f t="shared" si="17"/>
        <v>4</v>
      </c>
      <c r="G53" s="62">
        <f t="shared" si="17"/>
        <v>5</v>
      </c>
      <c r="H53" s="62">
        <f t="shared" si="17"/>
        <v>8</v>
      </c>
      <c r="I53" s="62">
        <f t="shared" si="17"/>
        <v>8</v>
      </c>
      <c r="J53" s="62">
        <f t="shared" si="17"/>
        <v>3</v>
      </c>
      <c r="K53" s="62">
        <f t="shared" si="17"/>
        <v>6</v>
      </c>
      <c r="L53" s="62">
        <f t="shared" si="17"/>
        <v>2</v>
      </c>
      <c r="M53" s="62">
        <f t="shared" si="17"/>
        <v>5</v>
      </c>
      <c r="N53" s="62">
        <f t="shared" si="17"/>
        <v>3</v>
      </c>
      <c r="O53" s="62">
        <f t="shared" si="17"/>
        <v>4</v>
      </c>
      <c r="P53" s="62">
        <f t="shared" si="17"/>
        <v>4</v>
      </c>
      <c r="Q53" s="62">
        <f t="shared" si="17"/>
        <v>5</v>
      </c>
      <c r="R53" s="62">
        <f t="shared" si="17"/>
        <v>5</v>
      </c>
      <c r="S53" s="62">
        <f t="shared" si="17"/>
        <v>6</v>
      </c>
      <c r="T53" s="62">
        <f t="shared" si="17"/>
        <v>6</v>
      </c>
      <c r="U53" s="62">
        <f t="shared" si="17"/>
        <v>6</v>
      </c>
      <c r="V53" s="62">
        <f t="shared" si="17"/>
        <v>3</v>
      </c>
      <c r="W53" s="60">
        <f t="shared" si="16"/>
        <v>88</v>
      </c>
    </row>
    <row r="56" spans="1:23" ht="13.5" thickBot="1">
      <c r="A56" s="138" t="s">
        <v>18</v>
      </c>
      <c r="B56" s="138"/>
      <c r="C56" s="139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8"/>
      <c r="B57" s="138"/>
      <c r="C57" s="139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>
        <v>4</v>
      </c>
      <c r="F59" s="36">
        <v>4</v>
      </c>
      <c r="G59" s="36">
        <v>5</v>
      </c>
      <c r="H59" s="36">
        <v>4</v>
      </c>
      <c r="I59" s="36">
        <v>6</v>
      </c>
      <c r="J59" s="36">
        <v>3</v>
      </c>
      <c r="K59" s="36">
        <v>9</v>
      </c>
      <c r="L59" s="36">
        <v>5</v>
      </c>
      <c r="M59" s="36">
        <v>3</v>
      </c>
      <c r="N59" s="36">
        <v>4</v>
      </c>
      <c r="O59" s="36">
        <v>5</v>
      </c>
      <c r="P59" s="36">
        <v>5</v>
      </c>
      <c r="Q59" s="36">
        <v>5</v>
      </c>
      <c r="R59" s="36">
        <v>4</v>
      </c>
      <c r="S59" s="36">
        <v>5</v>
      </c>
      <c r="T59" s="36">
        <v>6</v>
      </c>
      <c r="U59" s="36">
        <v>5</v>
      </c>
      <c r="V59" s="36">
        <v>4</v>
      </c>
      <c r="W59" s="56">
        <f t="shared" si="18"/>
        <v>86</v>
      </c>
    </row>
    <row r="60" spans="1:23" ht="12.75">
      <c r="A60" s="53" t="s">
        <v>7</v>
      </c>
      <c r="B60" s="77" t="str">
        <f>B15</f>
        <v>Kokoš Valér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8" t="s">
        <v>23</v>
      </c>
      <c r="B63" s="138"/>
      <c r="C63" s="138"/>
      <c r="D63" s="58"/>
      <c r="E63" s="59">
        <f aca="true" t="shared" si="19" ref="E63:V63">MIN(E58:E62)</f>
        <v>4</v>
      </c>
      <c r="F63" s="59">
        <f t="shared" si="19"/>
        <v>4</v>
      </c>
      <c r="G63" s="59">
        <f t="shared" si="19"/>
        <v>5</v>
      </c>
      <c r="H63" s="59">
        <f t="shared" si="19"/>
        <v>4</v>
      </c>
      <c r="I63" s="59">
        <f t="shared" si="19"/>
        <v>6</v>
      </c>
      <c r="J63" s="59">
        <f t="shared" si="19"/>
        <v>3</v>
      </c>
      <c r="K63" s="59">
        <f t="shared" si="19"/>
        <v>9</v>
      </c>
      <c r="L63" s="59">
        <f t="shared" si="19"/>
        <v>5</v>
      </c>
      <c r="M63" s="59">
        <f t="shared" si="19"/>
        <v>3</v>
      </c>
      <c r="N63" s="59">
        <f t="shared" si="19"/>
        <v>4</v>
      </c>
      <c r="O63" s="59">
        <f t="shared" si="19"/>
        <v>5</v>
      </c>
      <c r="P63" s="59">
        <f t="shared" si="19"/>
        <v>5</v>
      </c>
      <c r="Q63" s="59">
        <f t="shared" si="19"/>
        <v>5</v>
      </c>
      <c r="R63" s="59">
        <f t="shared" si="19"/>
        <v>4</v>
      </c>
      <c r="S63" s="59">
        <f t="shared" si="19"/>
        <v>5</v>
      </c>
      <c r="T63" s="59">
        <f t="shared" si="19"/>
        <v>6</v>
      </c>
      <c r="U63" s="59">
        <f t="shared" si="19"/>
        <v>5</v>
      </c>
      <c r="V63" s="59">
        <f t="shared" si="19"/>
        <v>4</v>
      </c>
      <c r="W63" s="60">
        <f t="shared" si="18"/>
        <v>86</v>
      </c>
    </row>
    <row r="65" ht="13.5" thickBot="1">
      <c r="AE65" s="5" t="s">
        <v>7</v>
      </c>
    </row>
    <row r="66" spans="1:23" ht="13.5" thickBot="1">
      <c r="A66" s="138" t="s">
        <v>18</v>
      </c>
      <c r="B66" s="138"/>
      <c r="C66" s="139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8"/>
      <c r="B67" s="138"/>
      <c r="C67" s="139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7</v>
      </c>
      <c r="F68" s="36">
        <v>5</v>
      </c>
      <c r="G68" s="36">
        <v>5</v>
      </c>
      <c r="H68" s="36">
        <v>5</v>
      </c>
      <c r="I68" s="36">
        <v>7</v>
      </c>
      <c r="J68" s="36">
        <v>2</v>
      </c>
      <c r="K68" s="36">
        <v>8</v>
      </c>
      <c r="L68" s="36">
        <v>9</v>
      </c>
      <c r="M68" s="36">
        <v>3</v>
      </c>
      <c r="N68" s="36">
        <v>4</v>
      </c>
      <c r="O68" s="36">
        <v>5</v>
      </c>
      <c r="P68" s="36">
        <v>5</v>
      </c>
      <c r="Q68" s="36">
        <v>7</v>
      </c>
      <c r="R68" s="36">
        <v>8</v>
      </c>
      <c r="S68" s="36">
        <v>5</v>
      </c>
      <c r="T68" s="36">
        <v>6</v>
      </c>
      <c r="U68" s="36">
        <v>7</v>
      </c>
      <c r="V68" s="36">
        <v>6</v>
      </c>
      <c r="W68" s="56">
        <f aca="true" t="shared" si="20" ref="W68:W73">SUM(E68:V68)</f>
        <v>104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5</v>
      </c>
      <c r="G69" s="36">
        <v>5</v>
      </c>
      <c r="H69" s="36">
        <v>4</v>
      </c>
      <c r="I69" s="36">
        <v>5</v>
      </c>
      <c r="J69" s="36">
        <v>3</v>
      </c>
      <c r="K69" s="36">
        <v>6</v>
      </c>
      <c r="L69" s="36">
        <v>8</v>
      </c>
      <c r="M69" s="36">
        <v>4</v>
      </c>
      <c r="N69" s="36">
        <v>4</v>
      </c>
      <c r="O69" s="36">
        <v>3</v>
      </c>
      <c r="P69" s="36">
        <v>5</v>
      </c>
      <c r="Q69" s="36">
        <v>6</v>
      </c>
      <c r="R69" s="36">
        <v>4</v>
      </c>
      <c r="S69" s="36">
        <v>4</v>
      </c>
      <c r="T69" s="36">
        <v>6</v>
      </c>
      <c r="U69" s="36">
        <v>3</v>
      </c>
      <c r="V69" s="36">
        <v>3</v>
      </c>
      <c r="W69" s="56">
        <f t="shared" si="20"/>
        <v>82</v>
      </c>
      <c r="AB69" s="5" t="s">
        <v>7</v>
      </c>
    </row>
    <row r="70" spans="1:23" ht="12.75">
      <c r="A70" s="53" t="s">
        <v>7</v>
      </c>
      <c r="B70" s="77" t="str">
        <f>B18</f>
        <v>Kubala Tomáš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8" t="s">
        <v>23</v>
      </c>
      <c r="B73" s="138"/>
      <c r="C73" s="138"/>
      <c r="D73" s="58"/>
      <c r="E73" s="59">
        <f>MIN(E68:E72)</f>
        <v>4</v>
      </c>
      <c r="F73" s="59">
        <f aca="true" t="shared" si="21" ref="F73:V73">MIN(F68:F72)</f>
        <v>5</v>
      </c>
      <c r="G73" s="59">
        <f t="shared" si="21"/>
        <v>5</v>
      </c>
      <c r="H73" s="59">
        <f t="shared" si="21"/>
        <v>4</v>
      </c>
      <c r="I73" s="59">
        <f t="shared" si="21"/>
        <v>5</v>
      </c>
      <c r="J73" s="59">
        <f t="shared" si="21"/>
        <v>2</v>
      </c>
      <c r="K73" s="59">
        <f t="shared" si="21"/>
        <v>6</v>
      </c>
      <c r="L73" s="59">
        <f t="shared" si="21"/>
        <v>8</v>
      </c>
      <c r="M73" s="59">
        <f t="shared" si="21"/>
        <v>3</v>
      </c>
      <c r="N73" s="59">
        <f t="shared" si="21"/>
        <v>4</v>
      </c>
      <c r="O73" s="59">
        <f t="shared" si="21"/>
        <v>3</v>
      </c>
      <c r="P73" s="59">
        <f t="shared" si="21"/>
        <v>5</v>
      </c>
      <c r="Q73" s="59">
        <f t="shared" si="21"/>
        <v>6</v>
      </c>
      <c r="R73" s="59">
        <f t="shared" si="21"/>
        <v>4</v>
      </c>
      <c r="S73" s="59">
        <f t="shared" si="21"/>
        <v>4</v>
      </c>
      <c r="T73" s="59">
        <f t="shared" si="21"/>
        <v>6</v>
      </c>
      <c r="U73" s="59">
        <f t="shared" si="21"/>
        <v>3</v>
      </c>
      <c r="V73" s="59">
        <f t="shared" si="21"/>
        <v>3</v>
      </c>
      <c r="W73" s="60">
        <f t="shared" si="20"/>
        <v>80</v>
      </c>
      <c r="AH73" s="5" t="s">
        <v>7</v>
      </c>
    </row>
    <row r="76" spans="1:23" ht="13.5" thickBot="1">
      <c r="A76" s="138" t="s">
        <v>18</v>
      </c>
      <c r="B76" s="138"/>
      <c r="C76" s="139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8"/>
      <c r="B77" s="138"/>
      <c r="C77" s="139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4</v>
      </c>
      <c r="F78" s="36">
        <v>4</v>
      </c>
      <c r="G78" s="36">
        <v>8</v>
      </c>
      <c r="H78" s="36">
        <v>6</v>
      </c>
      <c r="I78" s="36">
        <v>6</v>
      </c>
      <c r="J78" s="36">
        <v>6</v>
      </c>
      <c r="K78" s="36">
        <v>9</v>
      </c>
      <c r="L78" s="36">
        <v>5</v>
      </c>
      <c r="M78" s="36">
        <v>4</v>
      </c>
      <c r="N78" s="36">
        <v>4</v>
      </c>
      <c r="O78" s="36">
        <v>5</v>
      </c>
      <c r="P78" s="36">
        <v>6</v>
      </c>
      <c r="Q78" s="36">
        <v>8</v>
      </c>
      <c r="R78" s="36">
        <v>6</v>
      </c>
      <c r="S78" s="36">
        <v>5</v>
      </c>
      <c r="T78" s="36">
        <v>6</v>
      </c>
      <c r="U78" s="36">
        <v>8</v>
      </c>
      <c r="V78" s="36">
        <v>3</v>
      </c>
      <c r="W78" s="56">
        <f aca="true" t="shared" si="22" ref="W78:W83">SUM(E78:V78)</f>
        <v>103</v>
      </c>
    </row>
    <row r="79" spans="1:23" ht="12.75">
      <c r="A79" s="53"/>
      <c r="B79" s="53"/>
      <c r="C79" s="54">
        <v>2</v>
      </c>
      <c r="D79" s="55"/>
      <c r="E79" s="36" t="s">
        <v>7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Svoboda  Igor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8" t="s">
        <v>23</v>
      </c>
      <c r="B83" s="138"/>
      <c r="C83" s="138"/>
      <c r="D83" s="58"/>
      <c r="E83" s="59">
        <f aca="true" t="shared" si="23" ref="E83:V83">MIN(E78:E82)</f>
        <v>4</v>
      </c>
      <c r="F83" s="59">
        <f>MIN(E78:E82)</f>
        <v>4</v>
      </c>
      <c r="G83" s="59">
        <f t="shared" si="23"/>
        <v>8</v>
      </c>
      <c r="H83" s="59">
        <f t="shared" si="23"/>
        <v>6</v>
      </c>
      <c r="I83" s="59">
        <f t="shared" si="23"/>
        <v>6</v>
      </c>
      <c r="J83" s="59">
        <f t="shared" si="23"/>
        <v>6</v>
      </c>
      <c r="K83" s="59">
        <f t="shared" si="23"/>
        <v>9</v>
      </c>
      <c r="L83" s="59">
        <f t="shared" si="23"/>
        <v>5</v>
      </c>
      <c r="M83" s="59">
        <f t="shared" si="23"/>
        <v>4</v>
      </c>
      <c r="N83" s="59">
        <f t="shared" si="23"/>
        <v>4</v>
      </c>
      <c r="O83" s="59">
        <f t="shared" si="23"/>
        <v>5</v>
      </c>
      <c r="P83" s="59">
        <f t="shared" si="23"/>
        <v>6</v>
      </c>
      <c r="Q83" s="59">
        <f t="shared" si="23"/>
        <v>8</v>
      </c>
      <c r="R83" s="59">
        <f t="shared" si="23"/>
        <v>6</v>
      </c>
      <c r="S83" s="59">
        <f t="shared" si="23"/>
        <v>5</v>
      </c>
      <c r="T83" s="59">
        <f t="shared" si="23"/>
        <v>6</v>
      </c>
      <c r="U83" s="59">
        <f t="shared" si="23"/>
        <v>8</v>
      </c>
      <c r="V83" s="59">
        <f t="shared" si="23"/>
        <v>3</v>
      </c>
      <c r="W83" s="60">
        <f t="shared" si="22"/>
        <v>103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2" t="s">
        <v>24</v>
      </c>
      <c r="B88" s="133" t="s">
        <v>25</v>
      </c>
      <c r="C88" s="133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2"/>
      <c r="B89" s="133"/>
      <c r="C89" s="133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4" t="str">
        <f>B30</f>
        <v>Čížek Miroslav</v>
      </c>
      <c r="C90" s="134"/>
      <c r="D90" s="135" t="s">
        <v>26</v>
      </c>
      <c r="E90" s="105">
        <f aca="true" t="shared" si="24" ref="E90:V90">E33</f>
        <v>6</v>
      </c>
      <c r="F90" s="71">
        <f t="shared" si="24"/>
        <v>4</v>
      </c>
      <c r="G90" s="71">
        <f t="shared" si="24"/>
        <v>5</v>
      </c>
      <c r="H90" s="71">
        <f t="shared" si="24"/>
        <v>4</v>
      </c>
      <c r="I90" s="71">
        <f t="shared" si="24"/>
        <v>6</v>
      </c>
      <c r="J90" s="71">
        <f t="shared" si="24"/>
        <v>3</v>
      </c>
      <c r="K90" s="71">
        <f t="shared" si="24"/>
        <v>4</v>
      </c>
      <c r="L90" s="71">
        <f t="shared" si="24"/>
        <v>4</v>
      </c>
      <c r="M90" s="71">
        <f t="shared" si="24"/>
        <v>4</v>
      </c>
      <c r="N90" s="71">
        <f t="shared" si="24"/>
        <v>4</v>
      </c>
      <c r="O90" s="71">
        <f t="shared" si="24"/>
        <v>5</v>
      </c>
      <c r="P90" s="71">
        <f t="shared" si="24"/>
        <v>5</v>
      </c>
      <c r="Q90" s="71">
        <f t="shared" si="24"/>
        <v>6</v>
      </c>
      <c r="R90" s="71">
        <f t="shared" si="24"/>
        <v>5</v>
      </c>
      <c r="S90" s="71">
        <f t="shared" si="24"/>
        <v>4</v>
      </c>
      <c r="T90" s="71">
        <f t="shared" si="24"/>
        <v>5</v>
      </c>
      <c r="U90" s="71">
        <f t="shared" si="24"/>
        <v>4</v>
      </c>
      <c r="V90" s="106">
        <f t="shared" si="24"/>
        <v>4</v>
      </c>
      <c r="W90" s="56">
        <f aca="true" t="shared" si="25" ref="W90:W95">SUM(E90:V90)</f>
        <v>82</v>
      </c>
    </row>
    <row r="91" spans="1:23" ht="13.5" thickBot="1">
      <c r="A91" s="72">
        <v>2</v>
      </c>
      <c r="B91" s="136" t="str">
        <f>B40</f>
        <v>Čížková Svetlana</v>
      </c>
      <c r="C91" s="136"/>
      <c r="D91" s="135"/>
      <c r="E91" s="103">
        <f>E43</f>
        <v>0</v>
      </c>
      <c r="F91" s="65">
        <f aca="true" t="shared" si="26" ref="F91:V91">F43</f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65">
        <f t="shared" si="26"/>
        <v>0</v>
      </c>
      <c r="P91" s="65">
        <f t="shared" si="26"/>
        <v>0</v>
      </c>
      <c r="Q91" s="65">
        <f t="shared" si="26"/>
        <v>0</v>
      </c>
      <c r="R91" s="65">
        <f t="shared" si="26"/>
        <v>0</v>
      </c>
      <c r="S91" s="65">
        <f t="shared" si="26"/>
        <v>0</v>
      </c>
      <c r="T91" s="65">
        <f t="shared" si="26"/>
        <v>0</v>
      </c>
      <c r="U91" s="65">
        <f t="shared" si="26"/>
        <v>0</v>
      </c>
      <c r="V91" s="104">
        <f t="shared" si="26"/>
        <v>0</v>
      </c>
      <c r="W91" s="56">
        <f t="shared" si="25"/>
        <v>0</v>
      </c>
    </row>
    <row r="92" spans="1:23" ht="13.5" thickBot="1">
      <c r="A92" s="72">
        <v>3</v>
      </c>
      <c r="B92" s="136" t="str">
        <f>B50</f>
        <v>Trejbal Michael</v>
      </c>
      <c r="C92" s="136"/>
      <c r="D92" s="135"/>
      <c r="E92" s="103">
        <f>E53</f>
        <v>5</v>
      </c>
      <c r="F92" s="65">
        <f aca="true" t="shared" si="27" ref="F92:V92">F53</f>
        <v>4</v>
      </c>
      <c r="G92" s="65">
        <f t="shared" si="27"/>
        <v>5</v>
      </c>
      <c r="H92" s="65">
        <f t="shared" si="27"/>
        <v>8</v>
      </c>
      <c r="I92" s="65">
        <f t="shared" si="27"/>
        <v>8</v>
      </c>
      <c r="J92" s="65">
        <f t="shared" si="27"/>
        <v>3</v>
      </c>
      <c r="K92" s="65">
        <f t="shared" si="27"/>
        <v>6</v>
      </c>
      <c r="L92" s="65">
        <f t="shared" si="27"/>
        <v>2</v>
      </c>
      <c r="M92" s="65">
        <f t="shared" si="27"/>
        <v>5</v>
      </c>
      <c r="N92" s="65">
        <f t="shared" si="27"/>
        <v>3</v>
      </c>
      <c r="O92" s="65">
        <f t="shared" si="27"/>
        <v>4</v>
      </c>
      <c r="P92" s="65">
        <f t="shared" si="27"/>
        <v>4</v>
      </c>
      <c r="Q92" s="65">
        <f t="shared" si="27"/>
        <v>5</v>
      </c>
      <c r="R92" s="65">
        <f t="shared" si="27"/>
        <v>5</v>
      </c>
      <c r="S92" s="65">
        <f t="shared" si="27"/>
        <v>6</v>
      </c>
      <c r="T92" s="65">
        <f t="shared" si="27"/>
        <v>6</v>
      </c>
      <c r="U92" s="65">
        <f t="shared" si="27"/>
        <v>6</v>
      </c>
      <c r="V92" s="104">
        <f t="shared" si="27"/>
        <v>3</v>
      </c>
      <c r="W92" s="56">
        <f t="shared" si="25"/>
        <v>88</v>
      </c>
    </row>
    <row r="93" spans="1:23" ht="13.5" thickBot="1">
      <c r="A93" s="72">
        <v>4</v>
      </c>
      <c r="B93" s="136" t="str">
        <f>B60</f>
        <v>Kokoš Valér</v>
      </c>
      <c r="C93" s="136"/>
      <c r="D93" s="135"/>
      <c r="E93" s="103">
        <f>E63</f>
        <v>4</v>
      </c>
      <c r="F93" s="65">
        <f aca="true" t="shared" si="28" ref="F93:V93">F63</f>
        <v>4</v>
      </c>
      <c r="G93" s="65">
        <f t="shared" si="28"/>
        <v>5</v>
      </c>
      <c r="H93" s="65">
        <f t="shared" si="28"/>
        <v>4</v>
      </c>
      <c r="I93" s="65">
        <f t="shared" si="28"/>
        <v>6</v>
      </c>
      <c r="J93" s="65">
        <f t="shared" si="28"/>
        <v>3</v>
      </c>
      <c r="K93" s="65">
        <f t="shared" si="28"/>
        <v>9</v>
      </c>
      <c r="L93" s="65">
        <f t="shared" si="28"/>
        <v>5</v>
      </c>
      <c r="M93" s="65">
        <f t="shared" si="28"/>
        <v>3</v>
      </c>
      <c r="N93" s="65">
        <f t="shared" si="28"/>
        <v>4</v>
      </c>
      <c r="O93" s="65">
        <f t="shared" si="28"/>
        <v>5</v>
      </c>
      <c r="P93" s="65">
        <f t="shared" si="28"/>
        <v>5</v>
      </c>
      <c r="Q93" s="65">
        <f t="shared" si="28"/>
        <v>5</v>
      </c>
      <c r="R93" s="65">
        <f t="shared" si="28"/>
        <v>4</v>
      </c>
      <c r="S93" s="65">
        <f t="shared" si="28"/>
        <v>5</v>
      </c>
      <c r="T93" s="65">
        <f t="shared" si="28"/>
        <v>6</v>
      </c>
      <c r="U93" s="65">
        <f t="shared" si="28"/>
        <v>5</v>
      </c>
      <c r="V93" s="104">
        <f t="shared" si="28"/>
        <v>4</v>
      </c>
      <c r="W93" s="56">
        <f t="shared" si="25"/>
        <v>86</v>
      </c>
    </row>
    <row r="94" spans="1:23" ht="13.5" thickBot="1">
      <c r="A94" s="72">
        <v>5</v>
      </c>
      <c r="B94" s="136" t="str">
        <f>B70</f>
        <v>Kubala Tomáš</v>
      </c>
      <c r="C94" s="136"/>
      <c r="D94" s="135"/>
      <c r="E94" s="103">
        <f>E73</f>
        <v>4</v>
      </c>
      <c r="F94" s="65">
        <f aca="true" t="shared" si="29" ref="F94:V94">F73</f>
        <v>5</v>
      </c>
      <c r="G94" s="65">
        <f t="shared" si="29"/>
        <v>5</v>
      </c>
      <c r="H94" s="65">
        <f t="shared" si="29"/>
        <v>4</v>
      </c>
      <c r="I94" s="65">
        <f t="shared" si="29"/>
        <v>5</v>
      </c>
      <c r="J94" s="65">
        <f t="shared" si="29"/>
        <v>2</v>
      </c>
      <c r="K94" s="65">
        <f t="shared" si="29"/>
        <v>6</v>
      </c>
      <c r="L94" s="65">
        <f t="shared" si="29"/>
        <v>8</v>
      </c>
      <c r="M94" s="65">
        <f t="shared" si="29"/>
        <v>3</v>
      </c>
      <c r="N94" s="65">
        <f t="shared" si="29"/>
        <v>4</v>
      </c>
      <c r="O94" s="65">
        <f t="shared" si="29"/>
        <v>3</v>
      </c>
      <c r="P94" s="65">
        <f t="shared" si="29"/>
        <v>5</v>
      </c>
      <c r="Q94" s="65">
        <f t="shared" si="29"/>
        <v>6</v>
      </c>
      <c r="R94" s="65">
        <f t="shared" si="29"/>
        <v>4</v>
      </c>
      <c r="S94" s="65">
        <f t="shared" si="29"/>
        <v>4</v>
      </c>
      <c r="T94" s="65">
        <f t="shared" si="29"/>
        <v>6</v>
      </c>
      <c r="U94" s="65">
        <f t="shared" si="29"/>
        <v>3</v>
      </c>
      <c r="V94" s="104">
        <f t="shared" si="29"/>
        <v>3</v>
      </c>
      <c r="W94" s="56">
        <f t="shared" si="25"/>
        <v>80</v>
      </c>
    </row>
    <row r="95" spans="1:23" ht="13.5" thickBot="1">
      <c r="A95" s="73">
        <v>6</v>
      </c>
      <c r="B95" s="137" t="str">
        <f>B80</f>
        <v>Svoboda  Igor</v>
      </c>
      <c r="C95" s="137"/>
      <c r="D95" s="135"/>
      <c r="E95" s="107">
        <f>E83</f>
        <v>4</v>
      </c>
      <c r="F95" s="75">
        <f aca="true" t="shared" si="30" ref="F95:V95">F83</f>
        <v>4</v>
      </c>
      <c r="G95" s="75">
        <f t="shared" si="30"/>
        <v>8</v>
      </c>
      <c r="H95" s="75">
        <f t="shared" si="30"/>
        <v>6</v>
      </c>
      <c r="I95" s="75">
        <f t="shared" si="30"/>
        <v>6</v>
      </c>
      <c r="J95" s="75">
        <f t="shared" si="30"/>
        <v>6</v>
      </c>
      <c r="K95" s="75">
        <f t="shared" si="30"/>
        <v>9</v>
      </c>
      <c r="L95" s="75">
        <f t="shared" si="30"/>
        <v>5</v>
      </c>
      <c r="M95" s="75">
        <f t="shared" si="30"/>
        <v>4</v>
      </c>
      <c r="N95" s="75">
        <f t="shared" si="30"/>
        <v>4</v>
      </c>
      <c r="O95" s="75">
        <f t="shared" si="30"/>
        <v>5</v>
      </c>
      <c r="P95" s="75">
        <f t="shared" si="30"/>
        <v>6</v>
      </c>
      <c r="Q95" s="75">
        <f t="shared" si="30"/>
        <v>8</v>
      </c>
      <c r="R95" s="75">
        <f t="shared" si="30"/>
        <v>6</v>
      </c>
      <c r="S95" s="75">
        <f t="shared" si="30"/>
        <v>5</v>
      </c>
      <c r="T95" s="75">
        <f t="shared" si="30"/>
        <v>6</v>
      </c>
      <c r="U95" s="75">
        <f t="shared" si="30"/>
        <v>8</v>
      </c>
      <c r="V95" s="108">
        <f t="shared" si="30"/>
        <v>3</v>
      </c>
      <c r="W95" s="76">
        <f t="shared" si="25"/>
        <v>103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jakab</dc:creator>
  <cp:keywords/>
  <dc:description/>
  <cp:lastModifiedBy>LucyMedia</cp:lastModifiedBy>
  <cp:lastPrinted>2004-09-11T12:51:21Z</cp:lastPrinted>
  <dcterms:created xsi:type="dcterms:W3CDTF">2002-09-04T19:53:37Z</dcterms:created>
  <dcterms:modified xsi:type="dcterms:W3CDTF">2013-05-31T07:03:57Z</dcterms:modified>
  <cp:category/>
  <cp:version/>
  <cp:contentType/>
  <cp:contentStatus/>
  <cp:revision>1</cp:revision>
</cp:coreProperties>
</file>